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40" windowWidth="19215" windowHeight="8655" activeTab="0"/>
  </bookViews>
  <sheets>
    <sheet name="サマリー" sheetId="1" r:id="rId1"/>
    <sheet name="軟岩ケース1" sheetId="2" r:id="rId2"/>
    <sheet name="軟岩ケース２" sheetId="3" r:id="rId3"/>
    <sheet name="硬岩ケース１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<sst xmlns="http://schemas.openxmlformats.org/spreadsheetml/2006/main" count="69" uniqueCount="33">
  <si>
    <t>技術開発費</t>
  </si>
  <si>
    <t>調査費及び用地取得費</t>
  </si>
  <si>
    <t>設計及び建設費</t>
  </si>
  <si>
    <t>操業費</t>
  </si>
  <si>
    <t>解体及び閉鎖費</t>
  </si>
  <si>
    <t>モニタリング費</t>
  </si>
  <si>
    <t>プロジェクト管理費</t>
  </si>
  <si>
    <t>消費税</t>
  </si>
  <si>
    <t>合　　　計</t>
  </si>
  <si>
    <t>割引（初年度基準）</t>
  </si>
  <si>
    <t>SF受入量</t>
  </si>
  <si>
    <t>total cost</t>
  </si>
  <si>
    <t>cost (\/t)</t>
  </si>
  <si>
    <t>直接処分コスト　まとめ</t>
  </si>
  <si>
    <t>ケース名</t>
  </si>
  <si>
    <t>軟岩ケース１</t>
  </si>
  <si>
    <t>軟岩ケース２</t>
  </si>
  <si>
    <t>硬岩ケース１</t>
  </si>
  <si>
    <t>定置方法</t>
  </si>
  <si>
    <t>サイト数</t>
  </si>
  <si>
    <t>縦</t>
  </si>
  <si>
    <t>年目</t>
  </si>
  <si>
    <t>事業基準年</t>
  </si>
  <si>
    <t>年</t>
  </si>
  <si>
    <t>前回総費用
（割引なし、兆円）</t>
  </si>
  <si>
    <t>今回総費用
（割引なし、兆円）</t>
  </si>
  <si>
    <t>キャニスターへの
燃料集合体の
収納本数</t>
  </si>
  <si>
    <t>今回の単価（割引率別, 万円/ｔU）</t>
  </si>
  <si>
    <t>軟１</t>
  </si>
  <si>
    <t>軟２</t>
  </si>
  <si>
    <t>硬１</t>
  </si>
  <si>
    <t>注：事業基準年以外のセルは変更できません。</t>
  </si>
  <si>
    <t>割引（事業開始年は「サマリー」シートで定義）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</si>
</sst>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 "/>
    <numFmt numFmtId="178" formatCode="0_);[Red]\(0\)"/>
    <numFmt numFmtId="179" formatCode="0;0;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76" fontId="30" fillId="0" borderId="0" xfId="0" applyNumberFormat="1" applyFont="1" applyAlignment="1">
      <alignment/>
    </xf>
    <xf numFmtId="9" fontId="0" fillId="0" borderId="0" xfId="0" applyNumberFormat="1" applyAlignment="1">
      <alignment vertical="center"/>
    </xf>
    <xf numFmtId="0" fontId="4" fillId="7" borderId="0" xfId="0" applyFont="1" applyFill="1" applyAlignment="1">
      <alignment/>
    </xf>
    <xf numFmtId="0" fontId="4" fillId="19" borderId="0" xfId="0" applyFont="1" applyFill="1" applyAlignment="1">
      <alignment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0" fontId="0" fillId="0" borderId="0" xfId="0" applyAlignment="1" applyProtection="1">
      <alignment vertical="center"/>
      <protection/>
    </xf>
    <xf numFmtId="0" fontId="0" fillId="13" borderId="10" xfId="0" applyFill="1" applyBorder="1" applyAlignment="1" applyProtection="1">
      <alignment vertical="center"/>
      <protection/>
    </xf>
    <xf numFmtId="0" fontId="0" fillId="13" borderId="11" xfId="0" applyFill="1" applyBorder="1" applyAlignment="1" applyProtection="1">
      <alignment vertical="center"/>
      <protection/>
    </xf>
    <xf numFmtId="9" fontId="23" fillId="33" borderId="12" xfId="0" applyNumberFormat="1" applyFont="1" applyFill="1" applyBorder="1" applyAlignment="1" applyProtection="1">
      <alignment horizontal="center" vertical="center"/>
      <protection/>
    </xf>
    <xf numFmtId="9" fontId="23" fillId="33" borderId="13" xfId="0" applyNumberFormat="1" applyFont="1" applyFill="1" applyBorder="1" applyAlignment="1" applyProtection="1">
      <alignment horizontal="center" vertical="center"/>
      <protection/>
    </xf>
    <xf numFmtId="0" fontId="0" fillId="6" borderId="14" xfId="0" applyFill="1" applyBorder="1" applyAlignment="1" applyProtection="1">
      <alignment horizontal="center" vertical="center"/>
      <protection/>
    </xf>
    <xf numFmtId="177" fontId="0" fillId="6" borderId="12" xfId="0" applyNumberFormat="1" applyFill="1" applyBorder="1" applyAlignment="1" applyProtection="1">
      <alignment horizontal="center" vertical="center"/>
      <protection/>
    </xf>
    <xf numFmtId="0" fontId="0" fillId="12" borderId="14" xfId="0" applyFill="1" applyBorder="1" applyAlignment="1" applyProtection="1">
      <alignment horizontal="center" vertical="center"/>
      <protection/>
    </xf>
    <xf numFmtId="0" fontId="0" fillId="12" borderId="12" xfId="0" applyFill="1" applyBorder="1" applyAlignment="1" applyProtection="1">
      <alignment horizontal="center" vertical="center"/>
      <protection/>
    </xf>
    <xf numFmtId="177" fontId="0" fillId="12" borderId="12" xfId="0" applyNumberForma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vertical="center"/>
      <protection/>
    </xf>
    <xf numFmtId="178" fontId="0" fillId="6" borderId="12" xfId="0" applyNumberFormat="1" applyFill="1" applyBorder="1" applyAlignment="1" applyProtection="1">
      <alignment horizontal="center" vertical="center"/>
      <protection/>
    </xf>
    <xf numFmtId="178" fontId="0" fillId="12" borderId="12" xfId="0" applyNumberFormat="1" applyFill="1" applyBorder="1" applyAlignment="1" applyProtection="1">
      <alignment horizontal="center" vertical="center"/>
      <protection/>
    </xf>
    <xf numFmtId="0" fontId="0" fillId="6" borderId="12" xfId="0" applyFill="1" applyBorder="1" applyAlignment="1" applyProtection="1">
      <alignment horizontal="center" vertical="center"/>
      <protection/>
    </xf>
    <xf numFmtId="179" fontId="0" fillId="0" borderId="0" xfId="0" applyNumberFormat="1" applyAlignment="1">
      <alignment vertical="center"/>
    </xf>
    <xf numFmtId="178" fontId="0" fillId="6" borderId="13" xfId="0" applyNumberFormat="1" applyFill="1" applyBorder="1" applyAlignment="1" applyProtection="1">
      <alignment horizontal="center" vertical="center"/>
      <protection/>
    </xf>
    <xf numFmtId="178" fontId="0" fillId="12" borderId="13" xfId="0" applyNumberFormat="1" applyFill="1" applyBorder="1" applyAlignment="1" applyProtection="1">
      <alignment horizontal="center" vertical="center"/>
      <protection/>
    </xf>
    <xf numFmtId="0" fontId="0" fillId="12" borderId="16" xfId="0" applyFill="1" applyBorder="1" applyAlignment="1" applyProtection="1">
      <alignment horizontal="center" vertical="center"/>
      <protection/>
    </xf>
    <xf numFmtId="0" fontId="0" fillId="12" borderId="17" xfId="0" applyFill="1" applyBorder="1" applyAlignment="1" applyProtection="1">
      <alignment horizontal="center" vertical="center"/>
      <protection/>
    </xf>
    <xf numFmtId="177" fontId="0" fillId="12" borderId="17" xfId="0" applyNumberFormat="1" applyFill="1" applyBorder="1" applyAlignment="1" applyProtection="1">
      <alignment horizontal="center" vertical="center"/>
      <protection/>
    </xf>
    <xf numFmtId="178" fontId="0" fillId="12" borderId="17" xfId="0" applyNumberFormat="1" applyFill="1" applyBorder="1" applyAlignment="1" applyProtection="1">
      <alignment horizontal="center" vertical="center"/>
      <protection/>
    </xf>
    <xf numFmtId="178" fontId="0" fillId="12" borderId="18" xfId="0" applyNumberFormat="1" applyFill="1" applyBorder="1" applyAlignment="1" applyProtection="1">
      <alignment horizontal="center" vertical="center"/>
      <protection/>
    </xf>
    <xf numFmtId="0" fontId="23" fillId="33" borderId="19" xfId="0" applyFont="1" applyFill="1" applyBorder="1" applyAlignment="1" applyProtection="1">
      <alignment horizontal="center" vertical="center"/>
      <protection/>
    </xf>
    <xf numFmtId="0" fontId="23" fillId="33" borderId="20" xfId="0" applyFont="1" applyFill="1" applyBorder="1" applyAlignment="1" applyProtection="1">
      <alignment horizontal="center" vertical="center"/>
      <protection/>
    </xf>
    <xf numFmtId="0" fontId="0" fillId="6" borderId="12" xfId="0" applyFill="1" applyBorder="1" applyAlignment="1" applyProtection="1">
      <alignment horizontal="center" vertical="center"/>
      <protection/>
    </xf>
    <xf numFmtId="0" fontId="0" fillId="6" borderId="17" xfId="0" applyFill="1" applyBorder="1" applyAlignment="1" applyProtection="1">
      <alignment horizontal="center" vertical="center"/>
      <protection/>
    </xf>
    <xf numFmtId="0" fontId="23" fillId="33" borderId="21" xfId="0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/>
      <protection/>
    </xf>
    <xf numFmtId="0" fontId="23" fillId="33" borderId="19" xfId="0" applyFont="1" applyFill="1" applyBorder="1" applyAlignment="1" applyProtection="1">
      <alignment horizontal="center" vertical="center" wrapText="1"/>
      <protection/>
    </xf>
    <xf numFmtId="0" fontId="23" fillId="33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-0.00275"/>
          <c:w val="0.73175"/>
          <c:h val="0.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'軟岩ケース1'!$C$2</c:f>
              <c:strCache>
                <c:ptCount val="1"/>
                <c:pt idx="0">
                  <c:v>技術開発費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'軟岩ケース1'!$C$3:$C$103</c:f>
              <c:numCache/>
            </c:numRef>
          </c:val>
        </c:ser>
        <c:ser>
          <c:idx val="1"/>
          <c:order val="1"/>
          <c:tx>
            <c:strRef>
              <c:f>'軟岩ケース1'!$D$2</c:f>
              <c:strCache>
                <c:ptCount val="1"/>
                <c:pt idx="0">
                  <c:v>調査費及び用地取得費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'軟岩ケース1'!$D$3:$D$103</c:f>
              <c:numCache/>
            </c:numRef>
          </c:val>
        </c:ser>
        <c:ser>
          <c:idx val="2"/>
          <c:order val="2"/>
          <c:tx>
            <c:strRef>
              <c:f>'軟岩ケース1'!$E$2</c:f>
              <c:strCache>
                <c:ptCount val="1"/>
                <c:pt idx="0">
                  <c:v>設計及び建設費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'軟岩ケース1'!$E$3:$E$103</c:f>
              <c:numCache/>
            </c:numRef>
          </c:val>
        </c:ser>
        <c:ser>
          <c:idx val="3"/>
          <c:order val="3"/>
          <c:tx>
            <c:strRef>
              <c:f>'軟岩ケース1'!$F$2</c:f>
              <c:strCache>
                <c:ptCount val="1"/>
                <c:pt idx="0">
                  <c:v>操業費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'軟岩ケース1'!$F$3:$F$103</c:f>
              <c:numCache/>
            </c:numRef>
          </c:val>
        </c:ser>
        <c:ser>
          <c:idx val="4"/>
          <c:order val="4"/>
          <c:tx>
            <c:strRef>
              <c:f>'軟岩ケース1'!$G$2</c:f>
              <c:strCache>
                <c:ptCount val="1"/>
                <c:pt idx="0">
                  <c:v>解体及び閉鎖費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'軟岩ケース1'!$G$3:$G$103</c:f>
              <c:numCache/>
            </c:numRef>
          </c:val>
        </c:ser>
        <c:ser>
          <c:idx val="5"/>
          <c:order val="5"/>
          <c:tx>
            <c:strRef>
              <c:f>'軟岩ケース1'!$H$2</c:f>
              <c:strCache>
                <c:ptCount val="1"/>
                <c:pt idx="0">
                  <c:v>モニタリング費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'軟岩ケース1'!$H$3:$H$103</c:f>
              <c:numCache/>
            </c:numRef>
          </c:val>
        </c:ser>
        <c:ser>
          <c:idx val="6"/>
          <c:order val="6"/>
          <c:tx>
            <c:strRef>
              <c:f>'軟岩ケース1'!$I$2</c:f>
              <c:strCache>
                <c:ptCount val="1"/>
                <c:pt idx="0">
                  <c:v>プロジェクト管理費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'軟岩ケース1'!$I$3:$I$103</c:f>
              <c:numCache/>
            </c:numRef>
          </c:val>
        </c:ser>
        <c:ser>
          <c:idx val="7"/>
          <c:order val="7"/>
          <c:tx>
            <c:strRef>
              <c:f>'軟岩ケース1'!$J$2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'軟岩ケース1'!$J$3:$J$103</c:f>
              <c:numCache/>
            </c:numRef>
          </c:val>
        </c:ser>
        <c:overlap val="100"/>
        <c:axId val="23686236"/>
        <c:axId val="11849533"/>
      </c:barChart>
      <c:catAx>
        <c:axId val="2368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49533"/>
        <c:crosses val="autoZero"/>
        <c:auto val="1"/>
        <c:lblOffset val="100"/>
        <c:tickLblSkip val="4"/>
        <c:noMultiLvlLbl val="0"/>
      </c:catAx>
      <c:valAx>
        <c:axId val="118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費用（億円）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5"/>
          <c:y val="0.3085"/>
          <c:w val="0.201"/>
          <c:h val="0.3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-0.003"/>
          <c:w val="0.73225"/>
          <c:h val="0.9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'軟岩ケース２'!$C$2</c:f>
              <c:strCache>
                <c:ptCount val="1"/>
                <c:pt idx="0">
                  <c:v>技術開発費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'軟岩ケース２'!$C$3:$C$103</c:f>
              <c:numCache/>
            </c:numRef>
          </c:val>
        </c:ser>
        <c:ser>
          <c:idx val="1"/>
          <c:order val="1"/>
          <c:tx>
            <c:strRef>
              <c:f>'軟岩ケース２'!$D$2</c:f>
              <c:strCache>
                <c:ptCount val="1"/>
                <c:pt idx="0">
                  <c:v>調査費及び用地取得費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'軟岩ケース２'!$D$3:$D$103</c:f>
              <c:numCache/>
            </c:numRef>
          </c:val>
        </c:ser>
        <c:ser>
          <c:idx val="2"/>
          <c:order val="2"/>
          <c:tx>
            <c:strRef>
              <c:f>'軟岩ケース２'!$E$2</c:f>
              <c:strCache>
                <c:ptCount val="1"/>
                <c:pt idx="0">
                  <c:v>設計及び建設費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'軟岩ケース２'!$E$3:$E$103</c:f>
              <c:numCache/>
            </c:numRef>
          </c:val>
        </c:ser>
        <c:ser>
          <c:idx val="3"/>
          <c:order val="3"/>
          <c:tx>
            <c:strRef>
              <c:f>'軟岩ケース２'!$F$2</c:f>
              <c:strCache>
                <c:ptCount val="1"/>
                <c:pt idx="0">
                  <c:v>操業費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'軟岩ケース２'!$F$3:$F$103</c:f>
              <c:numCache/>
            </c:numRef>
          </c:val>
        </c:ser>
        <c:ser>
          <c:idx val="4"/>
          <c:order val="4"/>
          <c:tx>
            <c:strRef>
              <c:f>'軟岩ケース２'!$G$2</c:f>
              <c:strCache>
                <c:ptCount val="1"/>
                <c:pt idx="0">
                  <c:v>解体及び閉鎖費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'軟岩ケース２'!$G$3:$G$103</c:f>
              <c:numCache/>
            </c:numRef>
          </c:val>
        </c:ser>
        <c:ser>
          <c:idx val="5"/>
          <c:order val="5"/>
          <c:tx>
            <c:strRef>
              <c:f>'軟岩ケース２'!$H$2</c:f>
              <c:strCache>
                <c:ptCount val="1"/>
                <c:pt idx="0">
                  <c:v>モニタリング費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'軟岩ケース２'!$H$3:$H$103</c:f>
              <c:numCache/>
            </c:numRef>
          </c:val>
        </c:ser>
        <c:ser>
          <c:idx val="6"/>
          <c:order val="6"/>
          <c:tx>
            <c:strRef>
              <c:f>'軟岩ケース２'!$I$2</c:f>
              <c:strCache>
                <c:ptCount val="1"/>
                <c:pt idx="0">
                  <c:v>プロジェクト管理費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'軟岩ケース２'!$I$3:$I$103</c:f>
              <c:numCache/>
            </c:numRef>
          </c:val>
        </c:ser>
        <c:ser>
          <c:idx val="7"/>
          <c:order val="7"/>
          <c:tx>
            <c:strRef>
              <c:f>'軟岩ケース２'!$J$2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'軟岩ケース２'!$J$3:$J$103</c:f>
              <c:numCache/>
            </c:numRef>
          </c:val>
        </c:ser>
        <c:overlap val="100"/>
        <c:axId val="39536934"/>
        <c:axId val="20288087"/>
      </c:barChart>
      <c:catAx>
        <c:axId val="3953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88087"/>
        <c:crosses val="autoZero"/>
        <c:auto val="1"/>
        <c:lblOffset val="100"/>
        <c:tickLblSkip val="4"/>
        <c:noMultiLvlLbl val="0"/>
      </c:catAx>
      <c:valAx>
        <c:axId val="2028808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費用（億円）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3015"/>
          <c:w val="0.1945"/>
          <c:h val="0.38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-0.0025"/>
          <c:w val="0.7175"/>
          <c:h val="0.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'硬岩ケース１'!$C$2</c:f>
              <c:strCache>
                <c:ptCount val="1"/>
                <c:pt idx="0">
                  <c:v>技術開発費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'硬岩ケース１'!$C$3:$C$103</c:f>
              <c:numCache/>
            </c:numRef>
          </c:val>
        </c:ser>
        <c:ser>
          <c:idx val="1"/>
          <c:order val="1"/>
          <c:tx>
            <c:strRef>
              <c:f>'硬岩ケース１'!$D$2</c:f>
              <c:strCache>
                <c:ptCount val="1"/>
                <c:pt idx="0">
                  <c:v>調査費及び用地取得費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'硬岩ケース１'!$D$3:$D$103</c:f>
              <c:numCache/>
            </c:numRef>
          </c:val>
        </c:ser>
        <c:ser>
          <c:idx val="2"/>
          <c:order val="2"/>
          <c:tx>
            <c:strRef>
              <c:f>'硬岩ケース１'!$E$2</c:f>
              <c:strCache>
                <c:ptCount val="1"/>
                <c:pt idx="0">
                  <c:v>設計及び建設費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'硬岩ケース１'!$E$3:$E$103</c:f>
              <c:numCache/>
            </c:numRef>
          </c:val>
        </c:ser>
        <c:ser>
          <c:idx val="3"/>
          <c:order val="3"/>
          <c:tx>
            <c:strRef>
              <c:f>'硬岩ケース１'!$F$2</c:f>
              <c:strCache>
                <c:ptCount val="1"/>
                <c:pt idx="0">
                  <c:v>操業費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'硬岩ケース１'!$F$3:$F$103</c:f>
              <c:numCache/>
            </c:numRef>
          </c:val>
        </c:ser>
        <c:ser>
          <c:idx val="4"/>
          <c:order val="4"/>
          <c:tx>
            <c:strRef>
              <c:f>'硬岩ケース１'!$G$2</c:f>
              <c:strCache>
                <c:ptCount val="1"/>
                <c:pt idx="0">
                  <c:v>解体及び閉鎖費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'硬岩ケース１'!$G$3:$G$103</c:f>
              <c:numCache/>
            </c:numRef>
          </c:val>
        </c:ser>
        <c:ser>
          <c:idx val="5"/>
          <c:order val="5"/>
          <c:tx>
            <c:strRef>
              <c:f>'硬岩ケース１'!$H$2</c:f>
              <c:strCache>
                <c:ptCount val="1"/>
                <c:pt idx="0">
                  <c:v>モニタリング費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'硬岩ケース１'!$H$3:$H$103</c:f>
              <c:numCache/>
            </c:numRef>
          </c:val>
        </c:ser>
        <c:ser>
          <c:idx val="6"/>
          <c:order val="6"/>
          <c:tx>
            <c:strRef>
              <c:f>'硬岩ケース１'!$I$2</c:f>
              <c:strCache>
                <c:ptCount val="1"/>
                <c:pt idx="0">
                  <c:v>プロジェクト管理費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'硬岩ケース１'!$I$3:$I$103</c:f>
              <c:numCache/>
            </c:numRef>
          </c:val>
        </c:ser>
        <c:ser>
          <c:idx val="7"/>
          <c:order val="7"/>
          <c:tx>
            <c:strRef>
              <c:f>'硬岩ケース１'!$J$2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'硬岩ケース１'!$J$3:$J$103</c:f>
              <c:numCache/>
            </c:numRef>
          </c:val>
        </c:ser>
        <c:overlap val="100"/>
        <c:axId val="48375056"/>
        <c:axId val="32722321"/>
      </c:barChart>
      <c:catAx>
        <c:axId val="48375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22321"/>
        <c:crosses val="autoZero"/>
        <c:auto val="1"/>
        <c:lblOffset val="100"/>
        <c:tickLblSkip val="4"/>
        <c:noMultiLvlLbl val="0"/>
      </c:catAx>
      <c:valAx>
        <c:axId val="32722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費用（億円）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75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75"/>
          <c:y val="0.31075"/>
          <c:w val="0.2115"/>
          <c:h val="0.3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035"/>
          <c:w val="0.917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Sheet1!$A$2:$A$102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Sheet1!$B$2:$B$102</c:f>
              <c:numCache/>
            </c:numRef>
          </c:val>
        </c:ser>
        <c:axId val="26065434"/>
        <c:axId val="33262315"/>
      </c:barChart>
      <c:catAx>
        <c:axId val="2606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事業年次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262315"/>
        <c:crosses val="autoZero"/>
        <c:auto val="1"/>
        <c:lblOffset val="100"/>
        <c:tickLblSkip val="4"/>
        <c:noMultiLvlLbl val="0"/>
      </c:catAx>
      <c:valAx>
        <c:axId val="3326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事業費（億円）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-0.00375"/>
          <c:w val="0.922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Sheet1!$C$2:$C$102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Sheet1!$D$2:$D$102</c:f>
              <c:numCache/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事業年次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92965"/>
        <c:crosses val="autoZero"/>
        <c:auto val="1"/>
        <c:lblOffset val="100"/>
        <c:tickLblSkip val="4"/>
        <c:noMultiLvlLbl val="0"/>
      </c:catAx>
      <c:valAx>
        <c:axId val="989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事業費（億円）</a:t>
                </a:r>
              </a:p>
            </c:rich>
          </c:tx>
          <c:layout>
            <c:manualLayout>
              <c:xMode val="factor"/>
              <c:yMode val="factor"/>
              <c:x val="-0.011"/>
              <c:y val="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035"/>
          <c:w val="0.9177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Sheet1!$E$2:$E$102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Sheet1!$F$2:$F$102</c:f>
              <c:numCache/>
            </c:numRef>
          </c:val>
        </c:ser>
        <c:axId val="21927822"/>
        <c:axId val="63132671"/>
      </c:barChart>
      <c:catAx>
        <c:axId val="21927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事業年次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32671"/>
        <c:crosses val="autoZero"/>
        <c:auto val="1"/>
        <c:lblOffset val="100"/>
        <c:tickLblSkip val="4"/>
        <c:noMultiLvlLbl val="0"/>
      </c:catAx>
      <c:valAx>
        <c:axId val="6313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事業費（億円）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7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106</xdr:row>
      <xdr:rowOff>180975</xdr:rowOff>
    </xdr:from>
    <xdr:to>
      <xdr:col>11</xdr:col>
      <xdr:colOff>495300</xdr:colOff>
      <xdr:row>135</xdr:row>
      <xdr:rowOff>133350</xdr:rowOff>
    </xdr:to>
    <xdr:graphicFrame>
      <xdr:nvGraphicFramePr>
        <xdr:cNvPr id="1" name="グラフ 1"/>
        <xdr:cNvGraphicFramePr/>
      </xdr:nvGraphicFramePr>
      <xdr:xfrm>
        <a:off x="609600" y="18373725"/>
        <a:ext cx="65913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105</xdr:row>
      <xdr:rowOff>123825</xdr:rowOff>
    </xdr:from>
    <xdr:to>
      <xdr:col>12</xdr:col>
      <xdr:colOff>581025</xdr:colOff>
      <xdr:row>133</xdr:row>
      <xdr:rowOff>85725</xdr:rowOff>
    </xdr:to>
    <xdr:graphicFrame>
      <xdr:nvGraphicFramePr>
        <xdr:cNvPr id="1" name="グラフ 1"/>
        <xdr:cNvGraphicFramePr/>
      </xdr:nvGraphicFramePr>
      <xdr:xfrm>
        <a:off x="1085850" y="18126075"/>
        <a:ext cx="6800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105</xdr:row>
      <xdr:rowOff>152400</xdr:rowOff>
    </xdr:from>
    <xdr:to>
      <xdr:col>12</xdr:col>
      <xdr:colOff>400050</xdr:colOff>
      <xdr:row>134</xdr:row>
      <xdr:rowOff>171450</xdr:rowOff>
    </xdr:to>
    <xdr:graphicFrame>
      <xdr:nvGraphicFramePr>
        <xdr:cNvPr id="1" name="グラフ 1"/>
        <xdr:cNvGraphicFramePr/>
      </xdr:nvGraphicFramePr>
      <xdr:xfrm>
        <a:off x="1438275" y="18154650"/>
        <a:ext cx="62674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0.5455</cdr:y>
    </cdr:from>
    <cdr:to>
      <cdr:x>0.0595</cdr:x>
      <cdr:y>0.79375</cdr:y>
    </cdr:to>
    <cdr:sp>
      <cdr:nvSpPr>
        <cdr:cNvPr id="1" name="テキスト ボックス 1"/>
        <cdr:cNvSpPr txBox="1">
          <a:spLocks noChangeArrowheads="1"/>
        </cdr:cNvSpPr>
      </cdr:nvSpPr>
      <cdr:spPr>
        <a:xfrm rot="16200000">
          <a:off x="95250" y="2085975"/>
          <a:ext cx="21907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処理量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0.537</cdr:y>
    </cdr:from>
    <cdr:to>
      <cdr:x>0.05675</cdr:x>
      <cdr:y>0.81</cdr:y>
    </cdr:to>
    <cdr:sp>
      <cdr:nvSpPr>
        <cdr:cNvPr id="1" name="テキスト ボックス 1"/>
        <cdr:cNvSpPr txBox="1">
          <a:spLocks noChangeArrowheads="1"/>
        </cdr:cNvSpPr>
      </cdr:nvSpPr>
      <cdr:spPr>
        <a:xfrm rot="16200000">
          <a:off x="85725" y="1876425"/>
          <a:ext cx="2095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処理量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0.56125</cdr:y>
    </cdr:from>
    <cdr:to>
      <cdr:x>0.05025</cdr:x>
      <cdr:y>0.81825</cdr:y>
    </cdr:to>
    <cdr:sp>
      <cdr:nvSpPr>
        <cdr:cNvPr id="1" name="テキスト ボックス 1"/>
        <cdr:cNvSpPr txBox="1">
          <a:spLocks noChangeArrowheads="1"/>
        </cdr:cNvSpPr>
      </cdr:nvSpPr>
      <cdr:spPr>
        <a:xfrm rot="16200000">
          <a:off x="47625" y="2076450"/>
          <a:ext cx="2095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処理量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142875</xdr:rowOff>
    </xdr:from>
    <xdr:to>
      <xdr:col>14</xdr:col>
      <xdr:colOff>514350</xdr:colOff>
      <xdr:row>23</xdr:row>
      <xdr:rowOff>28575</xdr:rowOff>
    </xdr:to>
    <xdr:graphicFrame>
      <xdr:nvGraphicFramePr>
        <xdr:cNvPr id="1" name="グラフ 2"/>
        <xdr:cNvGraphicFramePr/>
      </xdr:nvGraphicFramePr>
      <xdr:xfrm>
        <a:off x="3733800" y="142875"/>
        <a:ext cx="52863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24</xdr:row>
      <xdr:rowOff>38100</xdr:rowOff>
    </xdr:from>
    <xdr:to>
      <xdr:col>14</xdr:col>
      <xdr:colOff>514350</xdr:colOff>
      <xdr:row>44</xdr:row>
      <xdr:rowOff>104775</xdr:rowOff>
    </xdr:to>
    <xdr:graphicFrame>
      <xdr:nvGraphicFramePr>
        <xdr:cNvPr id="2" name="グラフ 3"/>
        <xdr:cNvGraphicFramePr/>
      </xdr:nvGraphicFramePr>
      <xdr:xfrm>
        <a:off x="3733800" y="4152900"/>
        <a:ext cx="52863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45</xdr:row>
      <xdr:rowOff>28575</xdr:rowOff>
    </xdr:from>
    <xdr:to>
      <xdr:col>14</xdr:col>
      <xdr:colOff>504825</xdr:colOff>
      <xdr:row>66</xdr:row>
      <xdr:rowOff>133350</xdr:rowOff>
    </xdr:to>
    <xdr:graphicFrame>
      <xdr:nvGraphicFramePr>
        <xdr:cNvPr id="3" name="グラフ 5"/>
        <xdr:cNvGraphicFramePr/>
      </xdr:nvGraphicFramePr>
      <xdr:xfrm>
        <a:off x="3724275" y="7743825"/>
        <a:ext cx="52863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57421875" style="9" customWidth="1"/>
    <col min="2" max="2" width="14.57421875" style="9" customWidth="1"/>
    <col min="3" max="3" width="5.421875" style="9" customWidth="1"/>
    <col min="4" max="4" width="14.140625" style="9" customWidth="1"/>
    <col min="5" max="5" width="6.140625" style="9" customWidth="1"/>
    <col min="6" max="7" width="15.8515625" style="9" customWidth="1"/>
    <col min="8" max="11" width="12.421875" style="9" customWidth="1"/>
    <col min="12" max="16384" width="9.00390625" style="9" customWidth="1"/>
  </cols>
  <sheetData>
    <row r="2" ht="13.5">
      <c r="B2" s="9" t="s">
        <v>13</v>
      </c>
    </row>
    <row r="3" ht="14.25" thickBot="1"/>
    <row r="4" spans="2:4" ht="14.25" thickBot="1">
      <c r="B4" s="10" t="s">
        <v>22</v>
      </c>
      <c r="C4" s="19">
        <v>35</v>
      </c>
      <c r="D4" s="11" t="s">
        <v>21</v>
      </c>
    </row>
    <row r="5" ht="14.25" thickBot="1"/>
    <row r="6" spans="2:11" ht="26.25" customHeight="1">
      <c r="B6" s="35" t="s">
        <v>14</v>
      </c>
      <c r="C6" s="37" t="s">
        <v>18</v>
      </c>
      <c r="D6" s="37" t="s">
        <v>26</v>
      </c>
      <c r="E6" s="37" t="s">
        <v>19</v>
      </c>
      <c r="F6" s="37" t="s">
        <v>24</v>
      </c>
      <c r="G6" s="37" t="s">
        <v>25</v>
      </c>
      <c r="H6" s="31" t="s">
        <v>27</v>
      </c>
      <c r="I6" s="31"/>
      <c r="J6" s="31"/>
      <c r="K6" s="32"/>
    </row>
    <row r="7" spans="2:11" ht="26.25" customHeight="1">
      <c r="B7" s="36"/>
      <c r="C7" s="38"/>
      <c r="D7" s="38"/>
      <c r="E7" s="38"/>
      <c r="F7" s="38"/>
      <c r="G7" s="38"/>
      <c r="H7" s="12">
        <v>0</v>
      </c>
      <c r="I7" s="12">
        <v>0.01</v>
      </c>
      <c r="J7" s="12">
        <v>0.03</v>
      </c>
      <c r="K7" s="13">
        <v>0.05</v>
      </c>
    </row>
    <row r="8" spans="2:11" ht="36.75" customHeight="1">
      <c r="B8" s="14" t="s">
        <v>15</v>
      </c>
      <c r="C8" s="33" t="s">
        <v>20</v>
      </c>
      <c r="D8" s="22">
        <v>2</v>
      </c>
      <c r="E8" s="22">
        <v>1</v>
      </c>
      <c r="F8" s="15">
        <v>7.8</v>
      </c>
      <c r="G8" s="15">
        <f>'軟岩ケース1'!K104/10000</f>
        <v>5.011417150498437</v>
      </c>
      <c r="H8" s="20">
        <f>ROUND('軟岩ケース1'!K105,2)*10000</f>
        <v>15700</v>
      </c>
      <c r="I8" s="20">
        <f>ROUND('軟岩ケース1'!P105,2)*10000</f>
        <v>16299.999999999998</v>
      </c>
      <c r="J8" s="20">
        <f>ROUND('軟岩ケース1'!Q105,2)*10000</f>
        <v>20099.999999999996</v>
      </c>
      <c r="K8" s="24">
        <f>ROUND('軟岩ケース1'!R105,2)*10000</f>
        <v>27599.999999999996</v>
      </c>
    </row>
    <row r="9" spans="2:11" ht="36.75" customHeight="1">
      <c r="B9" s="16" t="s">
        <v>16</v>
      </c>
      <c r="C9" s="33"/>
      <c r="D9" s="17">
        <v>4</v>
      </c>
      <c r="E9" s="17">
        <v>1</v>
      </c>
      <c r="F9" s="18">
        <v>6.03</v>
      </c>
      <c r="G9" s="18">
        <f>'軟岩ケース２'!K104/10000</f>
        <v>4.2221965594288635</v>
      </c>
      <c r="H9" s="21">
        <f>ROUND('軟岩ケース２'!K105,2)*10000</f>
        <v>13200</v>
      </c>
      <c r="I9" s="21">
        <f>ROUND('軟岩ケース２'!P105,2)*10000</f>
        <v>13700.000000000002</v>
      </c>
      <c r="J9" s="21">
        <f>ROUND('軟岩ケース２'!Q105,2)*10000</f>
        <v>17400</v>
      </c>
      <c r="K9" s="25">
        <f>ROUND('軟岩ケース２'!R105,2)*10000</f>
        <v>24900.000000000004</v>
      </c>
    </row>
    <row r="10" spans="2:11" ht="36.75" customHeight="1" thickBot="1">
      <c r="B10" s="26" t="s">
        <v>17</v>
      </c>
      <c r="C10" s="34"/>
      <c r="D10" s="27">
        <v>2</v>
      </c>
      <c r="E10" s="27">
        <v>1</v>
      </c>
      <c r="F10" s="28">
        <v>5.33</v>
      </c>
      <c r="G10" s="28">
        <f>'硬岩ケース１'!K104/10000</f>
        <v>4.65177932309749</v>
      </c>
      <c r="H10" s="29">
        <f>ROUND('硬岩ケース１'!K105,2)*10000</f>
        <v>14500</v>
      </c>
      <c r="I10" s="29">
        <f>ROUND('硬岩ケース１'!P105,2)*10000</f>
        <v>15100</v>
      </c>
      <c r="J10" s="29">
        <f>ROUND('硬岩ケース１'!Q105,2)*10000</f>
        <v>18800</v>
      </c>
      <c r="K10" s="30">
        <f>ROUND('硬岩ケース１'!R105,2)*10000</f>
        <v>26300</v>
      </c>
    </row>
    <row r="14" ht="13.5">
      <c r="B14" s="9" t="s">
        <v>31</v>
      </c>
    </row>
  </sheetData>
  <sheetProtection password="DE73" sheet="1" objects="1" scenarios="1"/>
  <protectedRanges>
    <protectedRange sqref="C4" name="範囲1"/>
  </protectedRanges>
  <mergeCells count="8">
    <mergeCell ref="H6:K6"/>
    <mergeCell ref="C8:C10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9"/>
  <sheetViews>
    <sheetView zoomScalePageLayoutView="0" workbookViewId="0" topLeftCell="H1">
      <selection activeCell="P1" sqref="P1"/>
    </sheetView>
  </sheetViews>
  <sheetFormatPr defaultColWidth="9.140625" defaultRowHeight="15"/>
  <cols>
    <col min="12" max="14" width="9.00390625" style="2" customWidth="1"/>
    <col min="15" max="15" width="3.57421875" style="0" customWidth="1"/>
    <col min="16" max="18" width="9.00390625" style="2" customWidth="1"/>
  </cols>
  <sheetData>
    <row r="1" spans="12:24" ht="13.5">
      <c r="L1" s="2" t="s">
        <v>9</v>
      </c>
      <c r="P1" s="2" t="s">
        <v>32</v>
      </c>
      <c r="V1" s="2" t="s">
        <v>32</v>
      </c>
      <c r="W1" s="2"/>
      <c r="X1" s="2"/>
    </row>
    <row r="2" spans="2:24" ht="13.5">
      <c r="B2" s="6" t="s">
        <v>23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6" t="s">
        <v>8</v>
      </c>
      <c r="L2" s="7">
        <v>0.01</v>
      </c>
      <c r="M2" s="7">
        <v>0.03</v>
      </c>
      <c r="N2" s="7">
        <v>0.05</v>
      </c>
      <c r="O2" s="4"/>
      <c r="P2" s="7">
        <v>0.01</v>
      </c>
      <c r="Q2" s="7">
        <v>0.03</v>
      </c>
      <c r="R2" s="7">
        <v>0.05</v>
      </c>
      <c r="S2" s="4"/>
      <c r="T2" s="8" t="s">
        <v>23</v>
      </c>
      <c r="U2" s="4" t="s">
        <v>10</v>
      </c>
      <c r="V2" s="7">
        <v>0.01</v>
      </c>
      <c r="W2" s="7">
        <v>0.03</v>
      </c>
      <c r="X2" s="7">
        <v>0.05</v>
      </c>
    </row>
    <row r="3" spans="2:24" ht="13.5">
      <c r="B3" s="6">
        <v>0</v>
      </c>
      <c r="C3" s="5">
        <v>74.982858828</v>
      </c>
      <c r="D3" s="5">
        <v>55.81057876310161</v>
      </c>
      <c r="E3" s="5">
        <v>0</v>
      </c>
      <c r="F3" s="5"/>
      <c r="G3" s="5"/>
      <c r="H3" s="5"/>
      <c r="I3" s="5">
        <v>4.339075412549521</v>
      </c>
      <c r="J3" s="5">
        <v>6.7566256501825706</v>
      </c>
      <c r="K3" s="6">
        <v>141.88913865383373</v>
      </c>
      <c r="L3" s="1">
        <f>$K3/(1+L$2)^$B3</f>
        <v>141.88913865383373</v>
      </c>
      <c r="M3" s="1">
        <f aca="true" t="shared" si="0" ref="M3:N18">$K3/(1+M$2)^$B3</f>
        <v>141.88913865383373</v>
      </c>
      <c r="N3" s="1">
        <f t="shared" si="0"/>
        <v>141.88913865383373</v>
      </c>
      <c r="P3" s="1">
        <f>$K3/(1+P$2)^($B3-サマリー!$C$4)</f>
        <v>201.0005448679236</v>
      </c>
      <c r="Q3" s="1">
        <f>$K3/(1+Q$2)^($B3-サマリー!$C$4)</f>
        <v>399.25651994113787</v>
      </c>
      <c r="R3" s="1">
        <f>$K3/(1+R$2)^($B3-サマリー!$C$4)</f>
        <v>782.6626693089745</v>
      </c>
      <c r="T3" s="1">
        <v>0</v>
      </c>
      <c r="V3" s="1">
        <f>$U3/(1+V$2)^($B3-サマリー!$C$4)</f>
        <v>0</v>
      </c>
      <c r="W3" s="1">
        <f>$U3/(1+W$2)^($B3-サマリー!$C$4)</f>
        <v>0</v>
      </c>
      <c r="X3" s="1">
        <f>$U3/(1+X$2)^($B3-サマリー!$C$4)</f>
        <v>0</v>
      </c>
    </row>
    <row r="4" spans="2:24" ht="13.5">
      <c r="B4" s="6">
        <v>1</v>
      </c>
      <c r="C4" s="5">
        <v>74.982858828</v>
      </c>
      <c r="D4" s="5">
        <v>55.81057876310161</v>
      </c>
      <c r="E4" s="5">
        <v>0</v>
      </c>
      <c r="F4" s="5"/>
      <c r="G4" s="5"/>
      <c r="H4" s="5"/>
      <c r="I4" s="5">
        <v>4.339075412549521</v>
      </c>
      <c r="J4" s="5">
        <v>6.7566256501825706</v>
      </c>
      <c r="K4" s="6">
        <v>141.88913865383373</v>
      </c>
      <c r="L4" s="1">
        <f aca="true" t="shared" si="1" ref="L4:N35">$K4/(1+L$2)^$B4</f>
        <v>140.48429569686508</v>
      </c>
      <c r="M4" s="1">
        <f t="shared" si="0"/>
        <v>137.7564452949842</v>
      </c>
      <c r="N4" s="1">
        <f t="shared" si="0"/>
        <v>135.13251300365116</v>
      </c>
      <c r="P4" s="1">
        <f>$K4/(1+P$2)^($B4-サマリー!$C$4)</f>
        <v>199.0104404632907</v>
      </c>
      <c r="Q4" s="1">
        <f>$K4/(1+Q$2)^($B4-サマリー!$C$4)</f>
        <v>387.62768926324054</v>
      </c>
      <c r="R4" s="1">
        <f>$K4/(1+R$2)^($B4-サマリー!$C$4)</f>
        <v>745.3930183894994</v>
      </c>
      <c r="T4" s="1">
        <v>1</v>
      </c>
      <c r="V4" s="1">
        <f>$U4/(1+V$2)^($B4-サマリー!$C$4)</f>
        <v>0</v>
      </c>
      <c r="W4" s="1">
        <f>$U4/(1+W$2)^($B4-サマリー!$C$4)</f>
        <v>0</v>
      </c>
      <c r="X4" s="1">
        <f>$U4/(1+X$2)^($B4-サマリー!$C$4)</f>
        <v>0</v>
      </c>
    </row>
    <row r="5" spans="2:24" ht="13.5">
      <c r="B5" s="6">
        <v>2</v>
      </c>
      <c r="C5" s="5">
        <v>74.982858828</v>
      </c>
      <c r="D5" s="5">
        <v>55.81057876310161</v>
      </c>
      <c r="E5" s="5">
        <v>0</v>
      </c>
      <c r="F5" s="5"/>
      <c r="G5" s="5"/>
      <c r="H5" s="5"/>
      <c r="I5" s="5">
        <v>4.339075412549521</v>
      </c>
      <c r="J5" s="5">
        <v>6.7566256501825706</v>
      </c>
      <c r="K5" s="6">
        <v>141.88913865383373</v>
      </c>
      <c r="L5" s="1">
        <f t="shared" si="1"/>
        <v>139.09336207610403</v>
      </c>
      <c r="M5" s="1">
        <f t="shared" si="0"/>
        <v>133.74412164561573</v>
      </c>
      <c r="N5" s="1">
        <f t="shared" si="0"/>
        <v>128.69763143204872</v>
      </c>
      <c r="P5" s="1">
        <f>$K5/(1+P$2)^($B5-サマリー!$C$4)</f>
        <v>197.04004006266408</v>
      </c>
      <c r="Q5" s="1">
        <f>$K5/(1+Q$2)^($B5-サマリー!$C$4)</f>
        <v>376.33756239149574</v>
      </c>
      <c r="R5" s="1">
        <f>$K5/(1+R$2)^($B5-サマリー!$C$4)</f>
        <v>709.8981127519043</v>
      </c>
      <c r="T5" s="1">
        <v>2</v>
      </c>
      <c r="V5" s="1">
        <f>$U5/(1+V$2)^($B5-サマリー!$C$4)</f>
        <v>0</v>
      </c>
      <c r="W5" s="1">
        <f>$U5/(1+W$2)^($B5-サマリー!$C$4)</f>
        <v>0</v>
      </c>
      <c r="X5" s="1">
        <f>$U5/(1+X$2)^($B5-サマリー!$C$4)</f>
        <v>0</v>
      </c>
    </row>
    <row r="6" spans="2:24" ht="13.5">
      <c r="B6" s="6">
        <v>3</v>
      </c>
      <c r="C6" s="5">
        <v>74.982858828</v>
      </c>
      <c r="D6" s="5">
        <v>55.81057876310161</v>
      </c>
      <c r="E6" s="5">
        <v>0</v>
      </c>
      <c r="F6" s="5"/>
      <c r="G6" s="5"/>
      <c r="H6" s="5"/>
      <c r="I6" s="5">
        <v>14.02967716724345</v>
      </c>
      <c r="J6" s="5">
        <v>7.241155737917268</v>
      </c>
      <c r="K6" s="6">
        <v>152.06427049626234</v>
      </c>
      <c r="L6" s="1">
        <f t="shared" si="1"/>
        <v>147.5920827954766</v>
      </c>
      <c r="M6" s="1">
        <f t="shared" si="0"/>
        <v>139.16034883027723</v>
      </c>
      <c r="N6" s="1">
        <f t="shared" si="0"/>
        <v>131.35883424793204</v>
      </c>
      <c r="P6" s="1">
        <f>$K6/(1+P$2)^($B6-サマリー!$C$4)</f>
        <v>209.0793512564673</v>
      </c>
      <c r="Q6" s="1">
        <f>$K6/(1+Q$2)^($B6-サマリー!$C$4)</f>
        <v>391.5780807107611</v>
      </c>
      <c r="R6" s="1">
        <f>$K6/(1+R$2)^($B6-サマリー!$C$4)</f>
        <v>724.5773483805964</v>
      </c>
      <c r="T6" s="1">
        <v>3</v>
      </c>
      <c r="V6" s="1">
        <f>$U6/(1+V$2)^($B6-サマリー!$C$4)</f>
        <v>0</v>
      </c>
      <c r="W6" s="1">
        <f>$U6/(1+W$2)^($B6-サマリー!$C$4)</f>
        <v>0</v>
      </c>
      <c r="X6" s="1">
        <f>$U6/(1+X$2)^($B6-サマリー!$C$4)</f>
        <v>0</v>
      </c>
    </row>
    <row r="7" spans="2:24" ht="13.5">
      <c r="B7" s="6">
        <v>4</v>
      </c>
      <c r="C7" s="5">
        <v>74.982858828</v>
      </c>
      <c r="D7" s="5">
        <v>55.81057876310161</v>
      </c>
      <c r="E7" s="5">
        <v>0</v>
      </c>
      <c r="F7" s="5"/>
      <c r="G7" s="5"/>
      <c r="H7" s="5"/>
      <c r="I7" s="5">
        <v>14.02967716724345</v>
      </c>
      <c r="J7" s="5">
        <v>7.241155737917268</v>
      </c>
      <c r="K7" s="6">
        <v>152.06427049626234</v>
      </c>
      <c r="L7" s="1">
        <f t="shared" si="1"/>
        <v>146.13077504502633</v>
      </c>
      <c r="M7" s="1">
        <f t="shared" si="0"/>
        <v>135.10713478667694</v>
      </c>
      <c r="N7" s="1">
        <f t="shared" si="0"/>
        <v>125.10365166469718</v>
      </c>
      <c r="P7" s="1">
        <f>$K7/(1+P$2)^($B7-サマリー!$C$4)</f>
        <v>207.00925866976954</v>
      </c>
      <c r="Q7" s="1">
        <f>$K7/(1+Q$2)^($B7-サマリー!$C$4)</f>
        <v>380.1728938939429</v>
      </c>
      <c r="R7" s="1">
        <f>$K7/(1+R$2)^($B7-サマリー!$C$4)</f>
        <v>690.0736651243776</v>
      </c>
      <c r="T7" s="1">
        <v>4</v>
      </c>
      <c r="V7" s="1">
        <f>$U7/(1+V$2)^($B7-サマリー!$C$4)</f>
        <v>0</v>
      </c>
      <c r="W7" s="1">
        <f>$U7/(1+W$2)^($B7-サマリー!$C$4)</f>
        <v>0</v>
      </c>
      <c r="X7" s="1">
        <f>$U7/(1+X$2)^($B7-サマリー!$C$4)</f>
        <v>0</v>
      </c>
    </row>
    <row r="8" spans="2:24" ht="13.5">
      <c r="B8" s="6">
        <v>5</v>
      </c>
      <c r="C8" s="5">
        <v>74.982858828</v>
      </c>
      <c r="D8" s="5">
        <v>102.2561673529572</v>
      </c>
      <c r="E8" s="5">
        <v>15.829356258064518</v>
      </c>
      <c r="F8" s="5"/>
      <c r="G8" s="5"/>
      <c r="H8" s="5"/>
      <c r="I8" s="5">
        <v>18.513388426877952</v>
      </c>
      <c r="J8" s="5">
        <v>10.579088543294972</v>
      </c>
      <c r="K8" s="6">
        <v>222.16085940919464</v>
      </c>
      <c r="L8" s="1">
        <f t="shared" si="1"/>
        <v>211.37843485707563</v>
      </c>
      <c r="M8" s="1">
        <f t="shared" si="0"/>
        <v>191.6379088727066</v>
      </c>
      <c r="N8" s="1">
        <f t="shared" si="0"/>
        <v>174.06884651222455</v>
      </c>
      <c r="P8" s="1">
        <f>$K8/(1+P$2)^($B8-サマリー!$C$4)</f>
        <v>299.4392733841093</v>
      </c>
      <c r="Q8" s="1">
        <f>$K8/(1+Q$2)^($B8-サマリー!$C$4)</f>
        <v>539.2427166111802</v>
      </c>
      <c r="R8" s="1">
        <f>$K8/(1+R$2)^($B8-サマリー!$C$4)</f>
        <v>960.1664323804871</v>
      </c>
      <c r="T8" s="1">
        <v>5</v>
      </c>
      <c r="V8" s="1">
        <f>$U8/(1+V$2)^($B8-サマリー!$C$4)</f>
        <v>0</v>
      </c>
      <c r="W8" s="1">
        <f>$U8/(1+W$2)^($B8-サマリー!$C$4)</f>
        <v>0</v>
      </c>
      <c r="X8" s="1">
        <f>$U8/(1+X$2)^($B8-サマリー!$C$4)</f>
        <v>0</v>
      </c>
    </row>
    <row r="9" spans="2:24" ht="13.5">
      <c r="B9" s="6">
        <v>6</v>
      </c>
      <c r="C9" s="5">
        <v>74.982858828</v>
      </c>
      <c r="D9" s="5">
        <v>102.2561673529572</v>
      </c>
      <c r="E9" s="5">
        <v>15.829356258064518</v>
      </c>
      <c r="F9" s="5"/>
      <c r="G9" s="5"/>
      <c r="H9" s="5"/>
      <c r="I9" s="5">
        <v>18.513388426877952</v>
      </c>
      <c r="J9" s="5">
        <v>10.579088543294972</v>
      </c>
      <c r="K9" s="6">
        <v>222.16085940919464</v>
      </c>
      <c r="L9" s="1">
        <f t="shared" si="1"/>
        <v>209.2855790664115</v>
      </c>
      <c r="M9" s="1">
        <f t="shared" si="0"/>
        <v>186.05622220651122</v>
      </c>
      <c r="N9" s="1">
        <f t="shared" si="0"/>
        <v>165.77985382116626</v>
      </c>
      <c r="P9" s="1">
        <f>$K9/(1+P$2)^($B9-サマリー!$C$4)</f>
        <v>296.47452810307846</v>
      </c>
      <c r="Q9" s="1">
        <f>$K9/(1+Q$2)^($B9-サマリー!$C$4)</f>
        <v>523.536618069107</v>
      </c>
      <c r="R9" s="1">
        <f>$K9/(1+R$2)^($B9-サマリー!$C$4)</f>
        <v>914.4442213147499</v>
      </c>
      <c r="T9" s="1">
        <v>6</v>
      </c>
      <c r="V9" s="1">
        <f>$U9/(1+V$2)^($B9-サマリー!$C$4)</f>
        <v>0</v>
      </c>
      <c r="W9" s="1">
        <f>$U9/(1+W$2)^($B9-サマリー!$C$4)</f>
        <v>0</v>
      </c>
      <c r="X9" s="1">
        <f>$U9/(1+X$2)^($B9-サマリー!$C$4)</f>
        <v>0</v>
      </c>
    </row>
    <row r="10" spans="2:24" ht="13.5">
      <c r="B10" s="6">
        <v>7</v>
      </c>
      <c r="C10" s="5">
        <v>74.982858828</v>
      </c>
      <c r="D10" s="5">
        <v>102.2561673529572</v>
      </c>
      <c r="E10" s="5">
        <v>15.829356258064518</v>
      </c>
      <c r="F10" s="5"/>
      <c r="G10" s="5"/>
      <c r="H10" s="5"/>
      <c r="I10" s="5">
        <v>18.513388426877952</v>
      </c>
      <c r="J10" s="5">
        <v>10.579088543294972</v>
      </c>
      <c r="K10" s="6">
        <v>222.16085940919464</v>
      </c>
      <c r="L10" s="1">
        <f t="shared" si="1"/>
        <v>207.21344462020946</v>
      </c>
      <c r="M10" s="1">
        <f t="shared" si="0"/>
        <v>180.6371089383604</v>
      </c>
      <c r="N10" s="1">
        <f t="shared" si="0"/>
        <v>157.88557506777735</v>
      </c>
      <c r="P10" s="1">
        <f>$K10/(1+P$2)^($B10-サマリー!$C$4)</f>
        <v>293.53913673572123</v>
      </c>
      <c r="Q10" s="1">
        <f>$K10/(1+Q$2)^($B10-サマリー!$C$4)</f>
        <v>508.28797870787093</v>
      </c>
      <c r="R10" s="1">
        <f>$K10/(1+R$2)^($B10-サマリー!$C$4)</f>
        <v>870.8992583949997</v>
      </c>
      <c r="T10" s="1">
        <v>7</v>
      </c>
      <c r="V10" s="1">
        <f>$U10/(1+V$2)^($B10-サマリー!$C$4)</f>
        <v>0</v>
      </c>
      <c r="W10" s="1">
        <f>$U10/(1+W$2)^($B10-サマリー!$C$4)</f>
        <v>0</v>
      </c>
      <c r="X10" s="1">
        <f>$U10/(1+X$2)^($B10-サマリー!$C$4)</f>
        <v>0</v>
      </c>
    </row>
    <row r="11" spans="2:24" ht="13.5">
      <c r="B11" s="6">
        <v>8</v>
      </c>
      <c r="C11" s="5">
        <v>74.982858828</v>
      </c>
      <c r="D11" s="5">
        <v>102.2561673529572</v>
      </c>
      <c r="E11" s="5">
        <v>0</v>
      </c>
      <c r="F11" s="5"/>
      <c r="G11" s="5"/>
      <c r="H11" s="5"/>
      <c r="I11" s="5">
        <v>18.513388426877952</v>
      </c>
      <c r="J11" s="5">
        <v>9.787620730391751</v>
      </c>
      <c r="K11" s="6">
        <v>205.54003533822691</v>
      </c>
      <c r="L11" s="1">
        <f t="shared" si="1"/>
        <v>189.81277418327412</v>
      </c>
      <c r="M11" s="1">
        <f t="shared" si="0"/>
        <v>162.255201917209</v>
      </c>
      <c r="N11" s="1">
        <f t="shared" si="0"/>
        <v>139.11758638967933</v>
      </c>
      <c r="P11" s="1">
        <f>$K11/(1+P$2)^($B11-サマリー!$C$4)</f>
        <v>268.88929903796685</v>
      </c>
      <c r="Q11" s="1">
        <f>$K11/(1+Q$2)^($B11-サマリー!$C$4)</f>
        <v>456.5638207013047</v>
      </c>
      <c r="R11" s="1">
        <f>$K11/(1+R$2)^($B11-サマリー!$C$4)</f>
        <v>767.3747444278137</v>
      </c>
      <c r="T11" s="1">
        <v>8</v>
      </c>
      <c r="V11" s="1">
        <f>$U11/(1+V$2)^($B11-サマリー!$C$4)</f>
        <v>0</v>
      </c>
      <c r="W11" s="1">
        <f>$U11/(1+W$2)^($B11-サマリー!$C$4)</f>
        <v>0</v>
      </c>
      <c r="X11" s="1">
        <f>$U11/(1+X$2)^($B11-サマリー!$C$4)</f>
        <v>0</v>
      </c>
    </row>
    <row r="12" spans="2:24" ht="13.5">
      <c r="B12" s="6">
        <v>9</v>
      </c>
      <c r="C12" s="5">
        <v>74.982858828</v>
      </c>
      <c r="D12" s="5">
        <v>102.2561673529572</v>
      </c>
      <c r="E12" s="5">
        <v>0</v>
      </c>
      <c r="F12" s="5"/>
      <c r="G12" s="5"/>
      <c r="H12" s="5"/>
      <c r="I12" s="5">
        <v>18.513388426877952</v>
      </c>
      <c r="J12" s="5">
        <v>9.787620730391751</v>
      </c>
      <c r="K12" s="6">
        <v>205.54003533822691</v>
      </c>
      <c r="L12" s="1">
        <f t="shared" si="1"/>
        <v>187.9334397854199</v>
      </c>
      <c r="M12" s="1">
        <f t="shared" si="0"/>
        <v>157.52932224971747</v>
      </c>
      <c r="N12" s="1">
        <f t="shared" si="0"/>
        <v>132.4929394187422</v>
      </c>
      <c r="P12" s="1">
        <f>$K12/(1+P$2)^($B12-サマリー!$C$4)</f>
        <v>266.22702875046235</v>
      </c>
      <c r="Q12" s="1">
        <f>$K12/(1+Q$2)^($B12-サマリー!$C$4)</f>
        <v>443.2658453410725</v>
      </c>
      <c r="R12" s="1">
        <f>$K12/(1+R$2)^($B12-サマリー!$C$4)</f>
        <v>730.8330899312512</v>
      </c>
      <c r="T12" s="1">
        <v>9</v>
      </c>
      <c r="V12" s="1">
        <f>$U12/(1+V$2)^($B12-サマリー!$C$4)</f>
        <v>0</v>
      </c>
      <c r="W12" s="1">
        <f>$U12/(1+W$2)^($B12-サマリー!$C$4)</f>
        <v>0</v>
      </c>
      <c r="X12" s="1">
        <f>$U12/(1+X$2)^($B12-サマリー!$C$4)</f>
        <v>0</v>
      </c>
    </row>
    <row r="13" spans="2:24" ht="13.5">
      <c r="B13" s="6">
        <v>10</v>
      </c>
      <c r="C13" s="5">
        <v>74.982858828</v>
      </c>
      <c r="D13" s="5">
        <v>451.1877333560331</v>
      </c>
      <c r="E13" s="5">
        <v>0</v>
      </c>
      <c r="F13" s="5"/>
      <c r="G13" s="5"/>
      <c r="H13" s="5">
        <v>1.7335209895755772</v>
      </c>
      <c r="I13" s="5">
        <v>22.975170050642813</v>
      </c>
      <c r="J13" s="5">
        <v>27.38596121121259</v>
      </c>
      <c r="K13" s="6">
        <v>578.2652444354641</v>
      </c>
      <c r="L13" s="1">
        <f t="shared" si="1"/>
        <v>523.4959821397748</v>
      </c>
      <c r="M13" s="1">
        <f t="shared" si="0"/>
        <v>430.2836495806962</v>
      </c>
      <c r="N13" s="1">
        <f t="shared" si="0"/>
        <v>355.0046976209182</v>
      </c>
      <c r="P13" s="1">
        <f>$K13/(1+P$2)^($B13-サマリー!$C$4)</f>
        <v>741.5858510705009</v>
      </c>
      <c r="Q13" s="1">
        <f>$K13/(1+Q$2)^($B13-サマリー!$C$4)</f>
        <v>1210.7590062850738</v>
      </c>
      <c r="R13" s="1">
        <f>$K13/(1+R$2)^($B13-サマリー!$C$4)</f>
        <v>1958.2113676444249</v>
      </c>
      <c r="T13" s="1">
        <v>10</v>
      </c>
      <c r="V13" s="1">
        <f>$U13/(1+V$2)^($B13-サマリー!$C$4)</f>
        <v>0</v>
      </c>
      <c r="W13" s="1">
        <f>$U13/(1+W$2)^($B13-サマリー!$C$4)</f>
        <v>0</v>
      </c>
      <c r="X13" s="1">
        <f>$U13/(1+X$2)^($B13-サマリー!$C$4)</f>
        <v>0</v>
      </c>
    </row>
    <row r="14" spans="2:24" ht="13.5">
      <c r="B14" s="6">
        <v>11</v>
      </c>
      <c r="C14" s="5">
        <v>74.982858828</v>
      </c>
      <c r="D14" s="5">
        <v>21.2477333560331</v>
      </c>
      <c r="E14" s="5">
        <v>0</v>
      </c>
      <c r="F14" s="5"/>
      <c r="G14" s="5"/>
      <c r="H14" s="5">
        <v>1.7335209895755772</v>
      </c>
      <c r="I14" s="5">
        <v>22.975170050642813</v>
      </c>
      <c r="J14" s="5">
        <v>5.888961211212575</v>
      </c>
      <c r="K14" s="6">
        <v>126.82824443546407</v>
      </c>
      <c r="L14" s="1">
        <f t="shared" si="1"/>
        <v>113.67916353865205</v>
      </c>
      <c r="M14" s="1">
        <f t="shared" si="0"/>
        <v>91.62342225384782</v>
      </c>
      <c r="N14" s="1">
        <f t="shared" si="0"/>
        <v>74.15384779260805</v>
      </c>
      <c r="P14" s="1">
        <f>$K14/(1+P$2)^($B14-サマリー!$C$4)</f>
        <v>161.03821637218377</v>
      </c>
      <c r="Q14" s="1">
        <f>$K14/(1+Q$2)^($B14-サマリー!$C$4)</f>
        <v>257.8157078211306</v>
      </c>
      <c r="R14" s="1">
        <f>$K14/(1+R$2)^($B14-サマリー!$C$4)</f>
        <v>409.0337639901226</v>
      </c>
      <c r="T14" s="1">
        <v>11</v>
      </c>
      <c r="V14" s="1">
        <f>$U14/(1+V$2)^($B14-サマリー!$C$4)</f>
        <v>0</v>
      </c>
      <c r="W14" s="1">
        <f>$U14/(1+W$2)^($B14-サマリー!$C$4)</f>
        <v>0</v>
      </c>
      <c r="X14" s="1">
        <f>$U14/(1+X$2)^($B14-サマリー!$C$4)</f>
        <v>0</v>
      </c>
    </row>
    <row r="15" spans="2:24" ht="13.5">
      <c r="B15" s="6">
        <v>12</v>
      </c>
      <c r="C15" s="5">
        <v>74.982858828</v>
      </c>
      <c r="D15" s="5">
        <v>21.2477333560331</v>
      </c>
      <c r="E15" s="5">
        <v>0</v>
      </c>
      <c r="F15" s="5"/>
      <c r="G15" s="5"/>
      <c r="H15" s="5">
        <v>1.7335209895755772</v>
      </c>
      <c r="I15" s="5">
        <v>22.975170050642813</v>
      </c>
      <c r="J15" s="5">
        <v>5.888961211212575</v>
      </c>
      <c r="K15" s="6">
        <v>126.82824443546407</v>
      </c>
      <c r="L15" s="1">
        <f t="shared" si="1"/>
        <v>112.55362726599212</v>
      </c>
      <c r="M15" s="1">
        <f t="shared" si="0"/>
        <v>88.95477888723092</v>
      </c>
      <c r="N15" s="1">
        <f t="shared" si="0"/>
        <v>70.62271218343625</v>
      </c>
      <c r="P15" s="1">
        <f>$K15/(1+P$2)^($B15-サマリー!$C$4)</f>
        <v>159.44377858632055</v>
      </c>
      <c r="Q15" s="1">
        <f>$K15/(1+Q$2)^($B15-サマリー!$C$4)</f>
        <v>250.30651244769965</v>
      </c>
      <c r="R15" s="1">
        <f>$K15/(1+R$2)^($B15-サマリー!$C$4)</f>
        <v>389.55596570487876</v>
      </c>
      <c r="T15" s="1">
        <v>12</v>
      </c>
      <c r="V15" s="1">
        <f>$U15/(1+V$2)^($B15-サマリー!$C$4)</f>
        <v>0</v>
      </c>
      <c r="W15" s="1">
        <f>$U15/(1+W$2)^($B15-サマリー!$C$4)</f>
        <v>0</v>
      </c>
      <c r="X15" s="1">
        <f>$U15/(1+X$2)^($B15-サマリー!$C$4)</f>
        <v>0</v>
      </c>
    </row>
    <row r="16" spans="2:24" ht="13.5">
      <c r="B16" s="6">
        <v>13</v>
      </c>
      <c r="C16" s="5">
        <v>74.982858828</v>
      </c>
      <c r="D16" s="5">
        <v>21.2477333560331</v>
      </c>
      <c r="E16" s="5">
        <v>0</v>
      </c>
      <c r="F16" s="5"/>
      <c r="G16" s="5"/>
      <c r="H16" s="5">
        <v>1.7335209895755772</v>
      </c>
      <c r="I16" s="5">
        <v>22.975170050642813</v>
      </c>
      <c r="J16" s="5">
        <v>5.888961211212575</v>
      </c>
      <c r="K16" s="6">
        <v>126.82824443546407</v>
      </c>
      <c r="L16" s="1">
        <f t="shared" si="1"/>
        <v>111.43923491682388</v>
      </c>
      <c r="M16" s="1">
        <f t="shared" si="0"/>
        <v>86.36386299731157</v>
      </c>
      <c r="N16" s="1">
        <f t="shared" si="0"/>
        <v>67.25972588898688</v>
      </c>
      <c r="P16" s="1">
        <f>$K16/(1+P$2)^($B16-サマリー!$C$4)</f>
        <v>157.86512731318868</v>
      </c>
      <c r="Q16" s="1">
        <f>$K16/(1+Q$2)^($B16-サマリー!$C$4)</f>
        <v>243.01603150262102</v>
      </c>
      <c r="R16" s="1">
        <f>$K16/(1+R$2)^($B16-サマリー!$C$4)</f>
        <v>371.005681623694</v>
      </c>
      <c r="T16" s="1">
        <v>13</v>
      </c>
      <c r="V16" s="1">
        <f>$U16/(1+V$2)^($B16-サマリー!$C$4)</f>
        <v>0</v>
      </c>
      <c r="W16" s="1">
        <f>$U16/(1+W$2)^($B16-サマリー!$C$4)</f>
        <v>0</v>
      </c>
      <c r="X16" s="1">
        <f>$U16/(1+X$2)^($B16-サマリー!$C$4)</f>
        <v>0</v>
      </c>
    </row>
    <row r="17" spans="2:24" ht="13.5">
      <c r="B17" s="6">
        <v>14</v>
      </c>
      <c r="C17" s="5">
        <v>74.982858828</v>
      </c>
      <c r="D17" s="5">
        <v>21.2477333560331</v>
      </c>
      <c r="E17" s="5">
        <v>0</v>
      </c>
      <c r="F17" s="5"/>
      <c r="G17" s="5"/>
      <c r="H17" s="5">
        <v>1.7335209895755772</v>
      </c>
      <c r="I17" s="5">
        <v>22.975170050642813</v>
      </c>
      <c r="J17" s="5">
        <v>5.888961211212575</v>
      </c>
      <c r="K17" s="6">
        <v>126.82824443546407</v>
      </c>
      <c r="L17" s="1">
        <f t="shared" si="1"/>
        <v>110.33587615527115</v>
      </c>
      <c r="M17" s="1">
        <f t="shared" si="0"/>
        <v>83.84841067700151</v>
      </c>
      <c r="N17" s="1">
        <f t="shared" si="0"/>
        <v>64.05688179903514</v>
      </c>
      <c r="P17" s="1">
        <f>$K17/(1+P$2)^($B17-サマリー!$C$4)</f>
        <v>156.30210625068182</v>
      </c>
      <c r="Q17" s="1">
        <f>$K17/(1+Q$2)^($B17-サマリー!$C$4)</f>
        <v>235.93789466273884</v>
      </c>
      <c r="R17" s="1">
        <f>$K17/(1+R$2)^($B17-サマリー!$C$4)</f>
        <v>353.3387444035181</v>
      </c>
      <c r="T17" s="1">
        <v>14</v>
      </c>
      <c r="V17" s="1">
        <f>$U17/(1+V$2)^($B17-サマリー!$C$4)</f>
        <v>0</v>
      </c>
      <c r="W17" s="1">
        <f>$U17/(1+W$2)^($B17-サマリー!$C$4)</f>
        <v>0</v>
      </c>
      <c r="X17" s="1">
        <f>$U17/(1+X$2)^($B17-サマリー!$C$4)</f>
        <v>0</v>
      </c>
    </row>
    <row r="18" spans="2:24" ht="13.5">
      <c r="B18" s="6">
        <v>15</v>
      </c>
      <c r="C18" s="5">
        <v>94.6090270522991</v>
      </c>
      <c r="D18" s="5">
        <v>36.75961053699764</v>
      </c>
      <c r="E18" s="5">
        <v>8.244064258064517</v>
      </c>
      <c r="F18" s="5"/>
      <c r="G18" s="5"/>
      <c r="H18" s="5">
        <v>1.7335209895755772</v>
      </c>
      <c r="I18" s="5">
        <v>22.975170050642813</v>
      </c>
      <c r="J18" s="5">
        <v>8.058066694378994</v>
      </c>
      <c r="K18" s="6">
        <v>172.37945958195863</v>
      </c>
      <c r="L18" s="1">
        <f t="shared" si="1"/>
        <v>148.47895698211985</v>
      </c>
      <c r="M18" s="1">
        <f t="shared" si="0"/>
        <v>110.64381561846974</v>
      </c>
      <c r="N18" s="1">
        <f t="shared" si="0"/>
        <v>82.91746741860342</v>
      </c>
      <c r="P18" s="1">
        <f>$K18/(1+P$2)^($B18-サマリー!$C$4)</f>
        <v>210.3356996735191</v>
      </c>
      <c r="Q18" s="1">
        <f>$K18/(1+Q$2)^($B18-サマリー!$C$4)</f>
        <v>311.3364785772175</v>
      </c>
      <c r="R18" s="1">
        <f>$K18/(1+R$2)^($B18-サマリー!$C$4)</f>
        <v>457.37402452284624</v>
      </c>
      <c r="T18" s="1">
        <v>15</v>
      </c>
      <c r="V18" s="1">
        <f>$U18/(1+V$2)^($B18-サマリー!$C$4)</f>
        <v>0</v>
      </c>
      <c r="W18" s="1">
        <f>$U18/(1+W$2)^($B18-サマリー!$C$4)</f>
        <v>0</v>
      </c>
      <c r="X18" s="1">
        <f>$U18/(1+X$2)^($B18-サマリー!$C$4)</f>
        <v>0</v>
      </c>
    </row>
    <row r="19" spans="2:24" ht="13.5">
      <c r="B19" s="6">
        <v>16</v>
      </c>
      <c r="C19" s="5">
        <v>94.6090270522991</v>
      </c>
      <c r="D19" s="5">
        <v>36.75961053699764</v>
      </c>
      <c r="E19" s="5">
        <v>8.244064258064517</v>
      </c>
      <c r="F19" s="5"/>
      <c r="G19" s="5"/>
      <c r="H19" s="5">
        <v>1.7335209895755772</v>
      </c>
      <c r="I19" s="5">
        <v>22.975170050642813</v>
      </c>
      <c r="J19" s="5">
        <v>8.058066694378994</v>
      </c>
      <c r="K19" s="6">
        <v>172.37945958195863</v>
      </c>
      <c r="L19" s="1">
        <f t="shared" si="1"/>
        <v>147.00886829912852</v>
      </c>
      <c r="M19" s="1">
        <f t="shared" si="1"/>
        <v>107.42118021210658</v>
      </c>
      <c r="N19" s="1">
        <f t="shared" si="1"/>
        <v>78.96901658914612</v>
      </c>
      <c r="P19" s="1">
        <f>$K19/(1+P$2)^($B19-サマリー!$C$4)</f>
        <v>208.25316799358322</v>
      </c>
      <c r="Q19" s="1">
        <f>$K19/(1+Q$2)^($B19-サマリー!$C$4)</f>
        <v>302.2684258031238</v>
      </c>
      <c r="R19" s="1">
        <f>$K19/(1+R$2)^($B19-サマリー!$C$4)</f>
        <v>435.59430906937746</v>
      </c>
      <c r="T19" s="1">
        <v>16</v>
      </c>
      <c r="V19" s="1">
        <f>$U19/(1+V$2)^($B19-サマリー!$C$4)</f>
        <v>0</v>
      </c>
      <c r="W19" s="1">
        <f>$U19/(1+W$2)^($B19-サマリー!$C$4)</f>
        <v>0</v>
      </c>
      <c r="X19" s="1">
        <f>$U19/(1+X$2)^($B19-サマリー!$C$4)</f>
        <v>0</v>
      </c>
    </row>
    <row r="20" spans="2:24" ht="13.5">
      <c r="B20" s="6">
        <v>17</v>
      </c>
      <c r="C20" s="5">
        <v>94.6090270522991</v>
      </c>
      <c r="D20" s="5">
        <v>36.75961053699764</v>
      </c>
      <c r="E20" s="5">
        <v>8.244064258064517</v>
      </c>
      <c r="F20" s="5"/>
      <c r="G20" s="5"/>
      <c r="H20" s="5">
        <v>1.7335209895755772</v>
      </c>
      <c r="I20" s="5">
        <v>22.975170050642813</v>
      </c>
      <c r="J20" s="5">
        <v>8.058066694378994</v>
      </c>
      <c r="K20" s="6">
        <v>172.37945958195863</v>
      </c>
      <c r="L20" s="1">
        <f t="shared" si="1"/>
        <v>145.5533349496322</v>
      </c>
      <c r="M20" s="1">
        <f t="shared" si="1"/>
        <v>104.29240797291901</v>
      </c>
      <c r="N20" s="1">
        <f t="shared" si="1"/>
        <v>75.2085872277582</v>
      </c>
      <c r="P20" s="1">
        <f>$K20/(1+P$2)^($B20-サマリー!$C$4)</f>
        <v>206.19125543919137</v>
      </c>
      <c r="Q20" s="1">
        <f>$K20/(1+Q$2)^($B20-サマリー!$C$4)</f>
        <v>293.46449107099403</v>
      </c>
      <c r="R20" s="1">
        <f>$K20/(1+R$2)^($B20-サマリー!$C$4)</f>
        <v>414.8517229232166</v>
      </c>
      <c r="T20" s="1">
        <v>17</v>
      </c>
      <c r="V20" s="1">
        <f>$U20/(1+V$2)^($B20-サマリー!$C$4)</f>
        <v>0</v>
      </c>
      <c r="W20" s="1">
        <f>$U20/(1+W$2)^($B20-サマリー!$C$4)</f>
        <v>0</v>
      </c>
      <c r="X20" s="1">
        <f>$U20/(1+X$2)^($B20-サマリー!$C$4)</f>
        <v>0</v>
      </c>
    </row>
    <row r="21" spans="2:24" ht="13.5">
      <c r="B21" s="6">
        <v>18</v>
      </c>
      <c r="C21" s="5">
        <v>94.6090270522991</v>
      </c>
      <c r="D21" s="5">
        <v>36.75961053699764</v>
      </c>
      <c r="E21" s="5">
        <v>0</v>
      </c>
      <c r="F21" s="5"/>
      <c r="G21" s="5"/>
      <c r="H21" s="5">
        <v>1.7335209895755772</v>
      </c>
      <c r="I21" s="5">
        <v>22.975170050642813</v>
      </c>
      <c r="J21" s="5">
        <v>7.645863481475743</v>
      </c>
      <c r="K21" s="6">
        <v>163.72319211099085</v>
      </c>
      <c r="L21" s="1">
        <f t="shared" si="1"/>
        <v>136.87542333941997</v>
      </c>
      <c r="M21" s="1">
        <f t="shared" si="1"/>
        <v>96.17012018772076</v>
      </c>
      <c r="N21" s="1">
        <f t="shared" si="1"/>
        <v>68.03036800295367</v>
      </c>
      <c r="P21" s="1">
        <f>$K21/(1+P$2)^($B21-サマリー!$C$4)</f>
        <v>193.89810193556897</v>
      </c>
      <c r="Q21" s="1">
        <f>$K21/(1+Q$2)^($B21-サマリー!$C$4)</f>
        <v>270.6094904286242</v>
      </c>
      <c r="R21" s="1">
        <f>$K21/(1+R$2)^($B21-サマリー!$C$4)</f>
        <v>375.25655536724867</v>
      </c>
      <c r="T21" s="1">
        <v>18</v>
      </c>
      <c r="V21" s="1">
        <f>$U21/(1+V$2)^($B21-サマリー!$C$4)</f>
        <v>0</v>
      </c>
      <c r="W21" s="1">
        <f>$U21/(1+W$2)^($B21-サマリー!$C$4)</f>
        <v>0</v>
      </c>
      <c r="X21" s="1">
        <f>$U21/(1+X$2)^($B21-サマリー!$C$4)</f>
        <v>0</v>
      </c>
    </row>
    <row r="22" spans="2:24" ht="13.5">
      <c r="B22" s="6">
        <v>19</v>
      </c>
      <c r="C22" s="5">
        <v>94.6090270522991</v>
      </c>
      <c r="D22" s="5">
        <v>36.75961053699764</v>
      </c>
      <c r="E22" s="5">
        <v>10.389779612903224</v>
      </c>
      <c r="F22" s="5"/>
      <c r="G22" s="5"/>
      <c r="H22" s="5">
        <v>1.7335209895755772</v>
      </c>
      <c r="I22" s="5">
        <v>22.975170050642813</v>
      </c>
      <c r="J22" s="5">
        <v>8.165352462120921</v>
      </c>
      <c r="K22" s="6">
        <v>174.63246070453926</v>
      </c>
      <c r="L22" s="1">
        <f t="shared" si="1"/>
        <v>144.5502581869182</v>
      </c>
      <c r="M22" s="1">
        <f t="shared" si="1"/>
        <v>99.59045216758132</v>
      </c>
      <c r="N22" s="1">
        <f t="shared" si="1"/>
        <v>69.10799469816206</v>
      </c>
      <c r="P22" s="1">
        <f>$K22/(1+P$2)^($B22-サマリー!$C$4)</f>
        <v>204.77029413261974</v>
      </c>
      <c r="Q22" s="1">
        <f>$K22/(1+Q$2)^($B22-サマリー!$C$4)</f>
        <v>280.23383416824004</v>
      </c>
      <c r="R22" s="1">
        <f>$K22/(1+R$2)^($B22-サマリー!$C$4)</f>
        <v>381.20076077854577</v>
      </c>
      <c r="T22" s="1">
        <v>19</v>
      </c>
      <c r="V22" s="1">
        <f>$U22/(1+V$2)^($B22-サマリー!$C$4)</f>
        <v>0</v>
      </c>
      <c r="W22" s="1">
        <f>$U22/(1+W$2)^($B22-サマリー!$C$4)</f>
        <v>0</v>
      </c>
      <c r="X22" s="1">
        <f>$U22/(1+X$2)^($B22-サマリー!$C$4)</f>
        <v>0</v>
      </c>
    </row>
    <row r="23" spans="2:24" ht="13.5">
      <c r="B23" s="6">
        <v>20</v>
      </c>
      <c r="C23" s="5">
        <v>94.6090270522991</v>
      </c>
      <c r="D23" s="5">
        <v>36.75961053699764</v>
      </c>
      <c r="E23" s="5">
        <v>10.389779612903224</v>
      </c>
      <c r="F23" s="5">
        <v>0</v>
      </c>
      <c r="G23" s="5"/>
      <c r="H23" s="5">
        <v>1.7335209895755772</v>
      </c>
      <c r="I23" s="5">
        <v>22.975170050642813</v>
      </c>
      <c r="J23" s="5">
        <v>8.165352462120921</v>
      </c>
      <c r="K23" s="6">
        <v>174.63246070453926</v>
      </c>
      <c r="L23" s="1">
        <f t="shared" si="1"/>
        <v>143.11906751180018</v>
      </c>
      <c r="M23" s="1">
        <f t="shared" si="1"/>
        <v>96.68975938600127</v>
      </c>
      <c r="N23" s="1">
        <f t="shared" si="1"/>
        <v>65.81713780777339</v>
      </c>
      <c r="P23" s="1">
        <f>$K23/(1+P$2)^($B23-サマリー!$C$4)</f>
        <v>202.74286547784124</v>
      </c>
      <c r="Q23" s="1">
        <f>$K23/(1+Q$2)^($B23-サマリー!$C$4)</f>
        <v>272.07168365848554</v>
      </c>
      <c r="R23" s="1">
        <f>$K23/(1+R$2)^($B23-サマリー!$C$4)</f>
        <v>363.048343598615</v>
      </c>
      <c r="T23" s="1">
        <v>20</v>
      </c>
      <c r="V23" s="1">
        <f>$U23/(1+V$2)^($B23-サマリー!$C$4)</f>
        <v>0</v>
      </c>
      <c r="W23" s="1">
        <f>$U23/(1+W$2)^($B23-サマリー!$C$4)</f>
        <v>0</v>
      </c>
      <c r="X23" s="1">
        <f>$U23/(1+X$2)^($B23-サマリー!$C$4)</f>
        <v>0</v>
      </c>
    </row>
    <row r="24" spans="2:24" ht="13.5">
      <c r="B24" s="6">
        <v>21</v>
      </c>
      <c r="C24" s="5">
        <v>94.6090270522991</v>
      </c>
      <c r="D24" s="5">
        <v>36.75961053699764</v>
      </c>
      <c r="E24" s="5">
        <v>16.144189942142475</v>
      </c>
      <c r="F24" s="5">
        <v>0</v>
      </c>
      <c r="G24" s="5"/>
      <c r="H24" s="5">
        <v>1.7335209895755772</v>
      </c>
      <c r="I24" s="5">
        <v>22.975170050642813</v>
      </c>
      <c r="J24" s="5">
        <v>8.453072978582867</v>
      </c>
      <c r="K24" s="6">
        <v>180.67459155024045</v>
      </c>
      <c r="L24" s="1">
        <f t="shared" si="1"/>
        <v>146.60481429252377</v>
      </c>
      <c r="M24" s="1">
        <f t="shared" si="1"/>
        <v>97.12149586299749</v>
      </c>
      <c r="N24" s="1">
        <f t="shared" si="1"/>
        <v>64.85176512158165</v>
      </c>
      <c r="P24" s="1">
        <f>$K24/(1+P$2)^($B24-サマリー!$C$4)</f>
        <v>207.68078397424145</v>
      </c>
      <c r="Q24" s="1">
        <f>$K24/(1+Q$2)^($B24-サマリー!$C$4)</f>
        <v>273.28653072128776</v>
      </c>
      <c r="R24" s="1">
        <f>$K24/(1+R$2)^($B24-サマリー!$C$4)</f>
        <v>357.72333302612736</v>
      </c>
      <c r="T24" s="1">
        <v>21</v>
      </c>
      <c r="V24" s="1">
        <f>$U24/(1+V$2)^($B24-サマリー!$C$4)</f>
        <v>0</v>
      </c>
      <c r="W24" s="1">
        <f>$U24/(1+W$2)^($B24-サマリー!$C$4)</f>
        <v>0</v>
      </c>
      <c r="X24" s="1">
        <f>$U24/(1+X$2)^($B24-サマリー!$C$4)</f>
        <v>0</v>
      </c>
    </row>
    <row r="25" spans="2:24" ht="13.5">
      <c r="B25" s="6">
        <v>22</v>
      </c>
      <c r="C25" s="5">
        <v>94.6090270522991</v>
      </c>
      <c r="D25" s="5">
        <v>36.75961053699764</v>
      </c>
      <c r="E25" s="5">
        <v>14.60079600507494</v>
      </c>
      <c r="F25" s="5">
        <v>0</v>
      </c>
      <c r="G25" s="5"/>
      <c r="H25" s="5">
        <v>1.7335209895755772</v>
      </c>
      <c r="I25" s="5">
        <v>22.975170050642813</v>
      </c>
      <c r="J25" s="5">
        <v>8.375903281729506</v>
      </c>
      <c r="K25" s="6">
        <v>179.05402791631954</v>
      </c>
      <c r="L25" s="1">
        <f t="shared" si="1"/>
        <v>143.85132680172472</v>
      </c>
      <c r="M25" s="1">
        <f t="shared" si="1"/>
        <v>93.44695442234828</v>
      </c>
      <c r="N25" s="1">
        <f t="shared" si="1"/>
        <v>61.20959636073423</v>
      </c>
      <c r="P25" s="1">
        <f>$K25/(1+P$2)^($B25-サマリー!$C$4)</f>
        <v>203.7801860060779</v>
      </c>
      <c r="Q25" s="1">
        <f>$K25/(1+Q$2)^($B25-サマリー!$C$4)</f>
        <v>262.94687652441274</v>
      </c>
      <c r="R25" s="1">
        <f>$K25/(1+R$2)^($B25-サマリー!$C$4)</f>
        <v>337.6330741699287</v>
      </c>
      <c r="T25" s="1">
        <v>22</v>
      </c>
      <c r="V25" s="1">
        <f>$U25/(1+V$2)^($B25-サマリー!$C$4)</f>
        <v>0</v>
      </c>
      <c r="W25" s="1">
        <f>$U25/(1+W$2)^($B25-サマリー!$C$4)</f>
        <v>0</v>
      </c>
      <c r="X25" s="1">
        <f>$U25/(1+X$2)^($B25-サマリー!$C$4)</f>
        <v>0</v>
      </c>
    </row>
    <row r="26" spans="2:24" ht="13.5">
      <c r="B26" s="6">
        <v>23</v>
      </c>
      <c r="C26" s="5">
        <v>94.6090270522991</v>
      </c>
      <c r="D26" s="5">
        <v>36.75961053699764</v>
      </c>
      <c r="E26" s="5">
        <v>139.60672544635565</v>
      </c>
      <c r="F26" s="5">
        <v>0.04211016392171716</v>
      </c>
      <c r="G26" s="5"/>
      <c r="H26" s="5">
        <v>1.7335209895755772</v>
      </c>
      <c r="I26" s="5">
        <v>22.975170050642813</v>
      </c>
      <c r="J26" s="5">
        <v>14.62830526198968</v>
      </c>
      <c r="K26" s="6">
        <v>310.3544695017822</v>
      </c>
      <c r="L26" s="1">
        <f t="shared" si="1"/>
        <v>246.86891435090368</v>
      </c>
      <c r="M26" s="1">
        <f t="shared" si="1"/>
        <v>157.25404878482837</v>
      </c>
      <c r="N26" s="1">
        <f t="shared" si="1"/>
        <v>101.042509895563</v>
      </c>
      <c r="P26" s="1">
        <f>$K26/(1+P$2)^($B26-サマリー!$C$4)</f>
        <v>349.7151844479372</v>
      </c>
      <c r="Q26" s="1">
        <f>$K26/(1+Q$2)^($B26-サマリー!$C$4)</f>
        <v>442.49126367353625</v>
      </c>
      <c r="R26" s="1">
        <f>$K26/(1+R$2)^($B26-サマリー!$C$4)</f>
        <v>557.3520373640175</v>
      </c>
      <c r="T26" s="1">
        <v>23</v>
      </c>
      <c r="V26" s="1">
        <f>$U26/(1+V$2)^($B26-サマリー!$C$4)</f>
        <v>0</v>
      </c>
      <c r="W26" s="1">
        <f>$U26/(1+W$2)^($B26-サマリー!$C$4)</f>
        <v>0</v>
      </c>
      <c r="X26" s="1">
        <f>$U26/(1+X$2)^($B26-サマリー!$C$4)</f>
        <v>0</v>
      </c>
    </row>
    <row r="27" spans="2:24" ht="13.5">
      <c r="B27" s="6">
        <v>24</v>
      </c>
      <c r="C27" s="5">
        <v>94.6090270522991</v>
      </c>
      <c r="D27" s="5">
        <v>36.75961053699764</v>
      </c>
      <c r="E27" s="5">
        <v>88.38056293953926</v>
      </c>
      <c r="F27" s="5">
        <v>1.9947529765776248</v>
      </c>
      <c r="G27" s="5"/>
      <c r="H27" s="5">
        <v>1.7335209895755772</v>
      </c>
      <c r="I27" s="5">
        <v>22.975170050642813</v>
      </c>
      <c r="J27" s="5">
        <v>12.16462927728162</v>
      </c>
      <c r="K27" s="6">
        <v>258.6172738229136</v>
      </c>
      <c r="L27" s="1">
        <f t="shared" si="1"/>
        <v>203.67820482959218</v>
      </c>
      <c r="M27" s="1">
        <f t="shared" si="1"/>
        <v>127.2225617936439</v>
      </c>
      <c r="N27" s="1">
        <f t="shared" si="1"/>
        <v>80.18891765726676</v>
      </c>
      <c r="P27" s="1">
        <f>$K27/(1+P$2)^($B27-サマリー!$C$4)</f>
        <v>288.53110630510145</v>
      </c>
      <c r="Q27" s="1">
        <f>$K27/(1+Q$2)^($B27-サマリー!$C$4)</f>
        <v>357.9867899800955</v>
      </c>
      <c r="R27" s="1">
        <f>$K27/(1+R$2)^($B27-サマリー!$C$4)</f>
        <v>442.323302108073</v>
      </c>
      <c r="T27" s="1">
        <v>24</v>
      </c>
      <c r="V27" s="1">
        <f>$U27/(1+V$2)^($B27-サマリー!$C$4)</f>
        <v>0</v>
      </c>
      <c r="W27" s="1">
        <f>$U27/(1+W$2)^($B27-サマリー!$C$4)</f>
        <v>0</v>
      </c>
      <c r="X27" s="1">
        <f>$U27/(1+X$2)^($B27-サマリー!$C$4)</f>
        <v>0</v>
      </c>
    </row>
    <row r="28" spans="2:24" ht="13.5">
      <c r="B28" s="6">
        <v>25</v>
      </c>
      <c r="C28" s="5"/>
      <c r="D28" s="5"/>
      <c r="E28" s="5">
        <v>124.3658162189609</v>
      </c>
      <c r="F28" s="5">
        <v>21.98728269587622</v>
      </c>
      <c r="G28" s="5"/>
      <c r="H28" s="5">
        <v>13.868693809346524</v>
      </c>
      <c r="I28" s="5">
        <v>64.07923762642172</v>
      </c>
      <c r="J28" s="5">
        <v>9.160944620534849</v>
      </c>
      <c r="K28" s="6">
        <v>233.4619749711402</v>
      </c>
      <c r="L28" s="1">
        <f t="shared" si="1"/>
        <v>182.04628072149958</v>
      </c>
      <c r="M28" s="1">
        <f t="shared" si="1"/>
        <v>111.50273945704275</v>
      </c>
      <c r="N28" s="1">
        <f t="shared" si="1"/>
        <v>68.94196829501126</v>
      </c>
      <c r="P28" s="1">
        <f>$K28/(1+P$2)^($B28-サマリー!$C$4)</f>
        <v>257.88726299531834</v>
      </c>
      <c r="Q28" s="1">
        <f>$K28/(1+Q$2)^($B28-サマリー!$C$4)</f>
        <v>313.75337211774274</v>
      </c>
      <c r="R28" s="1">
        <f>$K28/(1+R$2)^($B28-サマリー!$C$4)</f>
        <v>380.2849565873398</v>
      </c>
      <c r="T28" s="1">
        <v>25</v>
      </c>
      <c r="V28" s="1">
        <f>$U28/(1+V$2)^($B28-サマリー!$C$4)</f>
        <v>0</v>
      </c>
      <c r="W28" s="1">
        <f>$U28/(1+W$2)^($B28-サマリー!$C$4)</f>
        <v>0</v>
      </c>
      <c r="X28" s="1">
        <f>$U28/(1+X$2)^($B28-サマリー!$C$4)</f>
        <v>0</v>
      </c>
    </row>
    <row r="29" spans="2:24" ht="13.5">
      <c r="B29" s="6">
        <v>26</v>
      </c>
      <c r="C29" s="5"/>
      <c r="D29" s="5"/>
      <c r="E29" s="5">
        <v>108.33002689030133</v>
      </c>
      <c r="F29" s="5">
        <v>22.091267517208713</v>
      </c>
      <c r="G29" s="5"/>
      <c r="H29" s="5">
        <v>13.868693809346524</v>
      </c>
      <c r="I29" s="5">
        <v>64.07923762642172</v>
      </c>
      <c r="J29" s="5">
        <v>8.364354395168448</v>
      </c>
      <c r="K29" s="6">
        <v>216.73358023844673</v>
      </c>
      <c r="L29" s="1">
        <f t="shared" si="1"/>
        <v>167.3287192148533</v>
      </c>
      <c r="M29" s="1">
        <f t="shared" si="1"/>
        <v>100.49821841543779</v>
      </c>
      <c r="N29" s="1">
        <f t="shared" si="1"/>
        <v>60.954311394659655</v>
      </c>
      <c r="P29" s="1">
        <f>$K29/(1+P$2)^($B29-サマリー!$C$4)</f>
        <v>237.0383248029435</v>
      </c>
      <c r="Q29" s="1">
        <f>$K29/(1+Q$2)^($B29-サマリー!$C$4)</f>
        <v>282.7881635304292</v>
      </c>
      <c r="R29" s="1">
        <f>$K29/(1+R$2)^($B29-サマリー!$C$4)</f>
        <v>336.2249183739461</v>
      </c>
      <c r="T29" s="1">
        <v>26</v>
      </c>
      <c r="V29" s="1">
        <f>$U29/(1+V$2)^($B29-サマリー!$C$4)</f>
        <v>0</v>
      </c>
      <c r="W29" s="1">
        <f>$U29/(1+W$2)^($B29-サマリー!$C$4)</f>
        <v>0</v>
      </c>
      <c r="X29" s="1">
        <f>$U29/(1+X$2)^($B29-サマリー!$C$4)</f>
        <v>0</v>
      </c>
    </row>
    <row r="30" spans="2:24" ht="13.5">
      <c r="B30" s="6">
        <v>27</v>
      </c>
      <c r="C30" s="5"/>
      <c r="D30" s="5"/>
      <c r="E30" s="5">
        <v>243.67487604926686</v>
      </c>
      <c r="F30" s="5">
        <v>22.762911604871572</v>
      </c>
      <c r="G30" s="5"/>
      <c r="H30" s="5">
        <v>13.868693809346524</v>
      </c>
      <c r="I30" s="5">
        <v>64.07923762642172</v>
      </c>
      <c r="J30" s="5">
        <v>15.16517905749987</v>
      </c>
      <c r="K30" s="6">
        <v>359.55089814740654</v>
      </c>
      <c r="L30" s="1">
        <f t="shared" si="1"/>
        <v>274.8421174643855</v>
      </c>
      <c r="M30" s="1">
        <f t="shared" si="1"/>
        <v>161.86587933663222</v>
      </c>
      <c r="N30" s="1">
        <f t="shared" si="1"/>
        <v>96.30510366380852</v>
      </c>
      <c r="P30" s="1">
        <f>$K30/(1+P$2)^($B30-サマリー!$C$4)</f>
        <v>389.34210107351805</v>
      </c>
      <c r="Q30" s="1">
        <f>$K30/(1+Q$2)^($B30-サマリー!$C$4)</f>
        <v>455.4683205091806</v>
      </c>
      <c r="R30" s="1">
        <f>$K30/(1+R$2)^($B30-サマリー!$C$4)</f>
        <v>531.2204317871325</v>
      </c>
      <c r="T30" s="1">
        <v>27</v>
      </c>
      <c r="V30" s="1">
        <f>$U30/(1+V$2)^($B30-サマリー!$C$4)</f>
        <v>0</v>
      </c>
      <c r="W30" s="1">
        <f>$U30/(1+W$2)^($B30-サマリー!$C$4)</f>
        <v>0</v>
      </c>
      <c r="X30" s="1">
        <f>$U30/(1+X$2)^($B30-サマリー!$C$4)</f>
        <v>0</v>
      </c>
    </row>
    <row r="31" spans="2:24" ht="13.5">
      <c r="B31" s="6">
        <v>28</v>
      </c>
      <c r="C31" s="5"/>
      <c r="D31" s="5"/>
      <c r="E31" s="5">
        <v>583.3065874963867</v>
      </c>
      <c r="F31" s="5">
        <v>30.179925931905917</v>
      </c>
      <c r="G31" s="5"/>
      <c r="H31" s="5">
        <v>13.868693809346524</v>
      </c>
      <c r="I31" s="5">
        <v>64.07923762642172</v>
      </c>
      <c r="J31" s="5">
        <v>32.51761534620766</v>
      </c>
      <c r="K31" s="6">
        <v>723.9520602102684</v>
      </c>
      <c r="L31" s="1">
        <f t="shared" si="1"/>
        <v>547.9126690086711</v>
      </c>
      <c r="M31" s="1">
        <f t="shared" si="1"/>
        <v>316.4226159277446</v>
      </c>
      <c r="N31" s="1">
        <f t="shared" si="1"/>
        <v>184.675564156266</v>
      </c>
      <c r="P31" s="1">
        <f>$K31/(1+P$2)^($B31-サマリー!$C$4)</f>
        <v>776.1745969821313</v>
      </c>
      <c r="Q31" s="1">
        <f>$K31/(1+Q$2)^($B31-サマリー!$C$4)</f>
        <v>890.369718673101</v>
      </c>
      <c r="R31" s="1">
        <f>$K31/(1+R$2)^($B31-サマリー!$C$4)</f>
        <v>1018.6732499047318</v>
      </c>
      <c r="T31" s="1">
        <v>28</v>
      </c>
      <c r="V31" s="1">
        <f>$U31/(1+V$2)^($B31-サマリー!$C$4)</f>
        <v>0</v>
      </c>
      <c r="W31" s="1">
        <f>$U31/(1+W$2)^($B31-サマリー!$C$4)</f>
        <v>0</v>
      </c>
      <c r="X31" s="1">
        <f>$U31/(1+X$2)^($B31-サマリー!$C$4)</f>
        <v>0</v>
      </c>
    </row>
    <row r="32" spans="2:24" ht="13.5">
      <c r="B32" s="6">
        <v>29</v>
      </c>
      <c r="C32" s="5"/>
      <c r="D32" s="5"/>
      <c r="E32" s="5">
        <v>658.9759578471719</v>
      </c>
      <c r="F32" s="5">
        <v>34.098683758981515</v>
      </c>
      <c r="G32" s="5"/>
      <c r="H32" s="5">
        <v>13.868693809346524</v>
      </c>
      <c r="I32" s="5">
        <v>64.07923762642172</v>
      </c>
      <c r="J32" s="5">
        <v>36.49702175510072</v>
      </c>
      <c r="K32" s="6">
        <v>807.5195947970224</v>
      </c>
      <c r="L32" s="1">
        <f t="shared" si="1"/>
        <v>605.1084668815038</v>
      </c>
      <c r="M32" s="1">
        <f t="shared" si="1"/>
        <v>342.66800253920417</v>
      </c>
      <c r="N32" s="1">
        <f t="shared" si="1"/>
        <v>196.1839147629347</v>
      </c>
      <c r="P32" s="1">
        <f>$K32/(1+P$2)^($B32-サマリー!$C$4)</f>
        <v>857.1983218821938</v>
      </c>
      <c r="Q32" s="1">
        <f>$K32/(1+Q$2)^($B32-サマリー!$C$4)</f>
        <v>964.220626659552</v>
      </c>
      <c r="R32" s="1">
        <f>$K32/(1+R$2)^($B32-サマリー!$C$4)</f>
        <v>1082.1534887067562</v>
      </c>
      <c r="T32" s="1">
        <v>29</v>
      </c>
      <c r="V32" s="1">
        <f>$U32/(1+V$2)^($B32-サマリー!$C$4)</f>
        <v>0</v>
      </c>
      <c r="W32" s="1">
        <f>$U32/(1+W$2)^($B32-サマリー!$C$4)</f>
        <v>0</v>
      </c>
      <c r="X32" s="1">
        <f>$U32/(1+X$2)^($B32-サマリー!$C$4)</f>
        <v>0</v>
      </c>
    </row>
    <row r="33" spans="2:24" ht="13.5">
      <c r="B33" s="6">
        <v>30</v>
      </c>
      <c r="C33" s="5"/>
      <c r="D33" s="5"/>
      <c r="E33" s="5">
        <v>674.1412837005051</v>
      </c>
      <c r="F33" s="5">
        <v>35.90348242698906</v>
      </c>
      <c r="G33" s="5"/>
      <c r="H33" s="5">
        <v>13.868693809346524</v>
      </c>
      <c r="I33" s="5">
        <v>64.07923762642172</v>
      </c>
      <c r="J33" s="5">
        <v>37.34552798116772</v>
      </c>
      <c r="K33" s="6">
        <v>825.3382255444301</v>
      </c>
      <c r="L33" s="1">
        <f t="shared" si="1"/>
        <v>612.337344457171</v>
      </c>
      <c r="M33" s="1">
        <f t="shared" si="1"/>
        <v>340.0284210466585</v>
      </c>
      <c r="N33" s="1">
        <f t="shared" si="1"/>
        <v>190.96465290462345</v>
      </c>
      <c r="P33" s="1">
        <f>$K33/(1+P$2)^($B33-サマリー!$C$4)</f>
        <v>867.4387697788965</v>
      </c>
      <c r="Q33" s="1">
        <f>$K33/(1+Q$2)^($B33-サマリー!$C$4)</f>
        <v>956.7932074024237</v>
      </c>
      <c r="R33" s="1">
        <f>$K33/(1+R$2)^($B33-サマリー!$C$4)</f>
        <v>1053.3639600888228</v>
      </c>
      <c r="T33" s="1">
        <v>30</v>
      </c>
      <c r="V33" s="1">
        <f>$U33/(1+V$2)^($B33-サマリー!$C$4)</f>
        <v>0</v>
      </c>
      <c r="W33" s="1">
        <f>$U33/(1+W$2)^($B33-サマリー!$C$4)</f>
        <v>0</v>
      </c>
      <c r="X33" s="1">
        <f>$U33/(1+X$2)^($B33-サマリー!$C$4)</f>
        <v>0</v>
      </c>
    </row>
    <row r="34" spans="2:24" ht="13.5">
      <c r="B34" s="6">
        <v>31</v>
      </c>
      <c r="C34" s="5"/>
      <c r="D34" s="5"/>
      <c r="E34" s="5">
        <v>724.2704773192668</v>
      </c>
      <c r="F34" s="5">
        <v>35.90348242698906</v>
      </c>
      <c r="G34" s="5"/>
      <c r="H34" s="5">
        <v>13.868693809346524</v>
      </c>
      <c r="I34" s="5">
        <v>64.07923762642172</v>
      </c>
      <c r="J34" s="5">
        <v>39.851987662105785</v>
      </c>
      <c r="K34" s="6">
        <v>877.9738788441298</v>
      </c>
      <c r="L34" s="1">
        <f t="shared" si="1"/>
        <v>644.9395464682335</v>
      </c>
      <c r="M34" s="1">
        <f t="shared" si="1"/>
        <v>351.17826532485867</v>
      </c>
      <c r="N34" s="1">
        <f t="shared" si="1"/>
        <v>193.46986292708777</v>
      </c>
      <c r="P34" s="1">
        <f>$K34/(1+P$2)^($B34-サマリー!$C$4)</f>
        <v>913.6231390004557</v>
      </c>
      <c r="Q34" s="1">
        <f>$K34/(1+Q$2)^($B34-サマリー!$C$4)</f>
        <v>988.1673355889405</v>
      </c>
      <c r="R34" s="1">
        <f>$K34/(1+R$2)^($B34-サマリー!$C$4)</f>
        <v>1067.1827370717826</v>
      </c>
      <c r="T34" s="1">
        <v>31</v>
      </c>
      <c r="V34" s="1">
        <f>$U34/(1+V$2)^($B34-サマリー!$C$4)</f>
        <v>0</v>
      </c>
      <c r="W34" s="1">
        <f>$U34/(1+W$2)^($B34-サマリー!$C$4)</f>
        <v>0</v>
      </c>
      <c r="X34" s="1">
        <f>$U34/(1+X$2)^($B34-サマリー!$C$4)</f>
        <v>0</v>
      </c>
    </row>
    <row r="35" spans="2:24" ht="13.5">
      <c r="B35" s="6">
        <v>32</v>
      </c>
      <c r="C35" s="5"/>
      <c r="D35" s="5"/>
      <c r="E35" s="5">
        <v>1645.500832766586</v>
      </c>
      <c r="F35" s="5">
        <v>35.90348242698906</v>
      </c>
      <c r="G35" s="5"/>
      <c r="H35" s="5">
        <v>13.868693809346524</v>
      </c>
      <c r="I35" s="5">
        <v>64.07923762642172</v>
      </c>
      <c r="J35" s="5">
        <v>85.91350543447174</v>
      </c>
      <c r="K35" s="6">
        <v>1845.265752063815</v>
      </c>
      <c r="L35" s="1">
        <f t="shared" si="1"/>
        <v>1342.0693567923117</v>
      </c>
      <c r="M35" s="1">
        <f t="shared" si="1"/>
        <v>716.5850293509794</v>
      </c>
      <c r="N35" s="1">
        <f t="shared" si="1"/>
        <v>387.2588497093503</v>
      </c>
      <c r="P35" s="1">
        <f>$K35/(1+P$2)^($B35-サマリー!$C$4)</f>
        <v>1901.1791496171004</v>
      </c>
      <c r="Q35" s="1">
        <f>$K35/(1+Q$2)^($B35-サマリー!$C$4)</f>
        <v>2016.3717094554363</v>
      </c>
      <c r="R35" s="1">
        <f>$K35/(1+R$2)^($B35-サマリー!$C$4)</f>
        <v>2136.125766232874</v>
      </c>
      <c r="T35" s="1">
        <v>32</v>
      </c>
      <c r="V35" s="1">
        <f>$U35/(1+V$2)^($B35-サマリー!$C$4)</f>
        <v>0</v>
      </c>
      <c r="W35" s="1">
        <f>$U35/(1+W$2)^($B35-サマリー!$C$4)</f>
        <v>0</v>
      </c>
      <c r="X35" s="1">
        <f>$U35/(1+X$2)^($B35-サマリー!$C$4)</f>
        <v>0</v>
      </c>
    </row>
    <row r="36" spans="2:24" ht="13.5">
      <c r="B36" s="6">
        <v>33</v>
      </c>
      <c r="C36" s="5"/>
      <c r="D36" s="5"/>
      <c r="E36" s="5">
        <v>1365.1182398733495</v>
      </c>
      <c r="F36" s="5">
        <v>92.60612746905105</v>
      </c>
      <c r="G36" s="5"/>
      <c r="H36" s="5">
        <v>13.868693809346524</v>
      </c>
      <c r="I36" s="5">
        <v>64.07923762642172</v>
      </c>
      <c r="J36" s="5">
        <v>74.72950804191305</v>
      </c>
      <c r="K36" s="6">
        <v>1610.4018068200817</v>
      </c>
      <c r="L36" s="1">
        <f aca="true" t="shared" si="2" ref="L36:N67">$K36/(1+L$2)^$B36</f>
        <v>1159.6552923132283</v>
      </c>
      <c r="M36" s="1">
        <f t="shared" si="2"/>
        <v>607.1637489605062</v>
      </c>
      <c r="N36" s="1">
        <f t="shared" si="2"/>
        <v>321.8750989075171</v>
      </c>
      <c r="P36" s="1">
        <f>$K36/(1+P$2)^($B36-サマリー!$C$4)</f>
        <v>1642.7708831371654</v>
      </c>
      <c r="Q36" s="1">
        <f>$K36/(1+Q$2)^($B36-サマリー!$C$4)</f>
        <v>1708.4752768554247</v>
      </c>
      <c r="R36" s="1">
        <f>$K36/(1+R$2)^($B36-サマリー!$C$4)</f>
        <v>1775.4679920191402</v>
      </c>
      <c r="T36" s="1">
        <v>33</v>
      </c>
      <c r="V36" s="1">
        <f>$U36/(1+V$2)^($B36-サマリー!$C$4)</f>
        <v>0</v>
      </c>
      <c r="W36" s="1">
        <f>$U36/(1+W$2)^($B36-サマリー!$C$4)</f>
        <v>0</v>
      </c>
      <c r="X36" s="1">
        <f>$U36/(1+X$2)^($B36-サマリー!$C$4)</f>
        <v>0</v>
      </c>
    </row>
    <row r="37" spans="2:24" ht="13.5">
      <c r="B37" s="6">
        <v>34</v>
      </c>
      <c r="C37" s="5"/>
      <c r="D37" s="5"/>
      <c r="E37" s="5">
        <v>606.2668685361489</v>
      </c>
      <c r="F37" s="5">
        <v>108.44693293734184</v>
      </c>
      <c r="G37" s="5"/>
      <c r="H37" s="5">
        <v>13.868693809346524</v>
      </c>
      <c r="I37" s="5">
        <v>85.37860471502931</v>
      </c>
      <c r="J37" s="5">
        <v>38.643948102897866</v>
      </c>
      <c r="K37" s="6">
        <v>852.6050481007644</v>
      </c>
      <c r="L37" s="1">
        <f t="shared" si="2"/>
        <v>607.8846697957183</v>
      </c>
      <c r="M37" s="1">
        <f t="shared" si="2"/>
        <v>312.0917293521122</v>
      </c>
      <c r="N37" s="1">
        <f t="shared" si="2"/>
        <v>162.29746308639716</v>
      </c>
      <c r="P37" s="1">
        <f>$K37/(1+P$2)^($B37-サマリー!$C$4)</f>
        <v>861.1310985817721</v>
      </c>
      <c r="Q37" s="1">
        <f>$K37/(1+Q$2)^($B37-サマリー!$C$4)</f>
        <v>878.1831995437873</v>
      </c>
      <c r="R37" s="1">
        <f>$K37/(1+R$2)^($B37-サマリー!$C$4)</f>
        <v>895.2353005058027</v>
      </c>
      <c r="T37" s="1">
        <v>34</v>
      </c>
      <c r="V37" s="1">
        <f>$U37/(1+V$2)^($B37-サマリー!$C$4)</f>
        <v>0</v>
      </c>
      <c r="W37" s="1">
        <f>$U37/(1+W$2)^($B37-サマリー!$C$4)</f>
        <v>0</v>
      </c>
      <c r="X37" s="1">
        <f>$U37/(1+X$2)^($B37-サマリー!$C$4)</f>
        <v>0</v>
      </c>
    </row>
    <row r="38" spans="2:24" ht="13.5">
      <c r="B38" s="6">
        <v>35</v>
      </c>
      <c r="C38" s="5"/>
      <c r="D38" s="5"/>
      <c r="E38" s="5">
        <v>203.33097678973104</v>
      </c>
      <c r="F38" s="5">
        <v>324.12997415423723</v>
      </c>
      <c r="G38" s="5"/>
      <c r="H38" s="5">
        <v>13.868693809346524</v>
      </c>
      <c r="I38" s="5">
        <v>78.72079364599884</v>
      </c>
      <c r="J38" s="5">
        <v>28.948415022970266</v>
      </c>
      <c r="K38" s="6">
        <v>648.9988534222839</v>
      </c>
      <c r="L38" s="1">
        <f t="shared" si="2"/>
        <v>458.1375058456817</v>
      </c>
      <c r="M38" s="1">
        <f t="shared" si="2"/>
        <v>230.6434177029588</v>
      </c>
      <c r="N38" s="1">
        <f t="shared" si="2"/>
        <v>117.65718733042124</v>
      </c>
      <c r="P38" s="1">
        <f>$K38/(1+P$2)^($B38-サマリー!$C$4)</f>
        <v>648.9988534222839</v>
      </c>
      <c r="Q38" s="1">
        <f>$K38/(1+Q$2)^($B38-サマリー!$C$4)</f>
        <v>648.9988534222839</v>
      </c>
      <c r="R38" s="1">
        <f>$K38/(1+R$2)^($B38-サマリー!$C$4)</f>
        <v>648.9988534222839</v>
      </c>
      <c r="T38" s="1">
        <v>35</v>
      </c>
      <c r="U38">
        <v>800</v>
      </c>
      <c r="V38" s="1">
        <f>$U38/(1+V$2)^($B38-サマリー!$C$4)</f>
        <v>800</v>
      </c>
      <c r="W38" s="1">
        <f>$U38/(1+W$2)^($B38-サマリー!$C$4)</f>
        <v>800</v>
      </c>
      <c r="X38" s="1">
        <f>$U38/(1+X$2)^($B38-サマリー!$C$4)</f>
        <v>800</v>
      </c>
    </row>
    <row r="39" spans="2:24" ht="13.5">
      <c r="B39" s="6">
        <v>36</v>
      </c>
      <c r="C39" s="5"/>
      <c r="D39" s="5"/>
      <c r="E39" s="5">
        <v>320.33610528132465</v>
      </c>
      <c r="F39" s="5">
        <v>324.12997415423723</v>
      </c>
      <c r="G39" s="5"/>
      <c r="H39" s="5">
        <v>13.868693809346524</v>
      </c>
      <c r="I39" s="5">
        <v>78.72079364599884</v>
      </c>
      <c r="J39" s="5">
        <v>34.79867144754985</v>
      </c>
      <c r="K39" s="6">
        <v>771.854238338457</v>
      </c>
      <c r="L39" s="1">
        <f t="shared" si="2"/>
        <v>539.4681846502922</v>
      </c>
      <c r="M39" s="1">
        <f t="shared" si="2"/>
        <v>266.31473964419973</v>
      </c>
      <c r="N39" s="1">
        <f t="shared" si="2"/>
        <v>133.26635725616666</v>
      </c>
      <c r="P39" s="1">
        <f>$K39/(1+P$2)^($B39-サマリー!$C$4)</f>
        <v>764.2121171667891</v>
      </c>
      <c r="Q39" s="1">
        <f>$K39/(1+Q$2)^($B39-サマリー!$C$4)</f>
        <v>749.3730469305407</v>
      </c>
      <c r="R39" s="1">
        <f>$K39/(1+R$2)^($B39-サマリー!$C$4)</f>
        <v>735.0992746080542</v>
      </c>
      <c r="T39" s="1">
        <v>36</v>
      </c>
      <c r="U39">
        <v>800</v>
      </c>
      <c r="V39" s="1">
        <f>$U39/(1+V$2)^($B39-サマリー!$C$4)</f>
        <v>792.0792079207921</v>
      </c>
      <c r="W39" s="1">
        <f>$U39/(1+W$2)^($B39-サマリー!$C$4)</f>
        <v>776.6990291262135</v>
      </c>
      <c r="X39" s="1">
        <f>$U39/(1+X$2)^($B39-サマリー!$C$4)</f>
        <v>761.9047619047619</v>
      </c>
    </row>
    <row r="40" spans="2:24" ht="13.5">
      <c r="B40" s="6">
        <v>37</v>
      </c>
      <c r="C40" s="5"/>
      <c r="D40" s="5"/>
      <c r="E40" s="5">
        <v>321.69036431861934</v>
      </c>
      <c r="F40" s="5">
        <v>324.12997415423723</v>
      </c>
      <c r="G40" s="5"/>
      <c r="H40" s="5">
        <v>13.868693809346524</v>
      </c>
      <c r="I40" s="5">
        <v>78.72079364599884</v>
      </c>
      <c r="J40" s="5">
        <v>34.866384399414756</v>
      </c>
      <c r="K40" s="6">
        <v>773.2762103276166</v>
      </c>
      <c r="L40" s="1">
        <f t="shared" si="2"/>
        <v>535.1109270803831</v>
      </c>
      <c r="M40" s="1">
        <f t="shared" si="2"/>
        <v>259.0343360077497</v>
      </c>
      <c r="N40" s="1">
        <f t="shared" si="2"/>
        <v>127.15416310807537</v>
      </c>
      <c r="P40" s="1">
        <f>$K40/(1+P$2)^($B40-サマリー!$C$4)</f>
        <v>758.0396140845178</v>
      </c>
      <c r="Q40" s="1">
        <f>$K40/(1+Q$2)^($B40-サマリー!$C$4)</f>
        <v>728.886992485264</v>
      </c>
      <c r="R40" s="1">
        <f>$K40/(1+R$2)^($B40-サマリー!$C$4)</f>
        <v>701.3843177574753</v>
      </c>
      <c r="T40" s="1">
        <v>37</v>
      </c>
      <c r="U40">
        <v>800</v>
      </c>
      <c r="V40" s="1">
        <f>$U40/(1+V$2)^($B40-サマリー!$C$4)</f>
        <v>784.2368395255367</v>
      </c>
      <c r="W40" s="1">
        <f>$U40/(1+W$2)^($B40-サマリー!$C$4)</f>
        <v>754.0767273070035</v>
      </c>
      <c r="X40" s="1">
        <f>$U40/(1+X$2)^($B40-サマリー!$C$4)</f>
        <v>725.6235827664399</v>
      </c>
    </row>
    <row r="41" spans="2:24" ht="13.5">
      <c r="B41" s="6">
        <v>38</v>
      </c>
      <c r="C41" s="5"/>
      <c r="D41" s="5"/>
      <c r="E41" s="5">
        <v>386.2348000248082</v>
      </c>
      <c r="F41" s="5">
        <v>324.12997415423723</v>
      </c>
      <c r="G41" s="5"/>
      <c r="H41" s="5">
        <v>13.868693809346524</v>
      </c>
      <c r="I41" s="5">
        <v>78.72079364599884</v>
      </c>
      <c r="J41" s="5">
        <v>38.09360618472408</v>
      </c>
      <c r="K41" s="6">
        <v>841.0478678191148</v>
      </c>
      <c r="L41" s="1">
        <f t="shared" si="2"/>
        <v>576.2467784036743</v>
      </c>
      <c r="M41" s="1">
        <f t="shared" si="2"/>
        <v>273.53076201563294</v>
      </c>
      <c r="N41" s="1">
        <f t="shared" si="2"/>
        <v>131.71260810029494</v>
      </c>
      <c r="P41" s="1">
        <f>$K41/(1+P$2)^($B41-サマリー!$C$4)</f>
        <v>816.3127744407847</v>
      </c>
      <c r="Q41" s="1">
        <f>$K41/(1+Q$2)^($B41-サマリー!$C$4)</f>
        <v>769.6779413514215</v>
      </c>
      <c r="R41" s="1">
        <f>$K41/(1+R$2)^($B41-サマリー!$C$4)</f>
        <v>726.5287703868823</v>
      </c>
      <c r="T41" s="1">
        <v>38</v>
      </c>
      <c r="U41">
        <v>800</v>
      </c>
      <c r="V41" s="1">
        <f>$U41/(1+V$2)^($B41-サマリー!$C$4)</f>
        <v>776.4721183421157</v>
      </c>
      <c r="W41" s="1">
        <f>$U41/(1+W$2)^($B41-サマリー!$C$4)</f>
        <v>732.1133274825277</v>
      </c>
      <c r="X41" s="1">
        <f>$U41/(1+X$2)^($B41-サマリー!$C$4)</f>
        <v>691.0700788251808</v>
      </c>
    </row>
    <row r="42" spans="2:24" ht="13.5">
      <c r="B42" s="6">
        <v>39</v>
      </c>
      <c r="C42" s="5"/>
      <c r="D42" s="5"/>
      <c r="E42" s="5">
        <v>345.5801937491504</v>
      </c>
      <c r="F42" s="5">
        <v>324.12997415423723</v>
      </c>
      <c r="G42" s="5"/>
      <c r="H42" s="5">
        <v>13.868693809346524</v>
      </c>
      <c r="I42" s="5">
        <v>78.72079364599884</v>
      </c>
      <c r="J42" s="5">
        <v>36.060875870941345</v>
      </c>
      <c r="K42" s="6">
        <v>798.3605312296743</v>
      </c>
      <c r="L42" s="1">
        <f t="shared" si="2"/>
        <v>541.5835703101246</v>
      </c>
      <c r="M42" s="1">
        <f t="shared" si="2"/>
        <v>252.08516871983508</v>
      </c>
      <c r="N42" s="1">
        <f t="shared" si="2"/>
        <v>119.0738496991379</v>
      </c>
      <c r="P42" s="1">
        <f>$K42/(1+P$2)^($B42-サマリー!$C$4)</f>
        <v>767.2087783225766</v>
      </c>
      <c r="Q42" s="1">
        <f>$K42/(1+Q$2)^($B42-サマリー!$C$4)</f>
        <v>709.3329915646545</v>
      </c>
      <c r="R42" s="1">
        <f>$K42/(1+R$2)^($B42-サマリー!$C$4)</f>
        <v>656.8131848188146</v>
      </c>
      <c r="T42" s="1">
        <v>39</v>
      </c>
      <c r="U42">
        <v>800</v>
      </c>
      <c r="V42" s="1">
        <f>$U42/(1+V$2)^($B42-サマリー!$C$4)</f>
        <v>768.784275586253</v>
      </c>
      <c r="W42" s="1">
        <f>$U42/(1+W$2)^($B42-サマリー!$C$4)</f>
        <v>710.7896383325511</v>
      </c>
      <c r="X42" s="1">
        <f>$U42/(1+X$2)^($B42-サマリー!$C$4)</f>
        <v>658.1619798335056</v>
      </c>
    </row>
    <row r="43" spans="2:24" ht="13.5">
      <c r="B43" s="6">
        <v>40</v>
      </c>
      <c r="C43" s="5"/>
      <c r="D43" s="5"/>
      <c r="E43" s="5">
        <v>320.33610528132465</v>
      </c>
      <c r="F43" s="5">
        <v>324.12997415423723</v>
      </c>
      <c r="G43" s="5"/>
      <c r="H43" s="5">
        <v>13.868693809346524</v>
      </c>
      <c r="I43" s="5">
        <v>78.72079364599884</v>
      </c>
      <c r="J43" s="5">
        <v>34.79867144754985</v>
      </c>
      <c r="K43" s="6">
        <v>771.854238338457</v>
      </c>
      <c r="L43" s="1">
        <f t="shared" si="2"/>
        <v>518.4183219227573</v>
      </c>
      <c r="M43" s="1">
        <f t="shared" si="2"/>
        <v>236.61719684291032</v>
      </c>
      <c r="N43" s="1">
        <f t="shared" si="2"/>
        <v>109.63856192114739</v>
      </c>
      <c r="P43" s="1">
        <f>$K43/(1+P$2)^($B43-サマリー!$C$4)</f>
        <v>734.3928236128834</v>
      </c>
      <c r="Q43" s="1">
        <f>$K43/(1+Q$2)^($B43-サマリー!$C$4)</f>
        <v>665.8082462549013</v>
      </c>
      <c r="R43" s="1">
        <f>$K43/(1+R$2)^($B43-サマリー!$C$4)</f>
        <v>604.7679924377634</v>
      </c>
      <c r="T43" s="1">
        <v>40</v>
      </c>
      <c r="U43">
        <v>800</v>
      </c>
      <c r="V43" s="1">
        <f>$U43/(1+V$2)^($B43-サマリー!$C$4)</f>
        <v>761.172550085399</v>
      </c>
      <c r="W43" s="1">
        <f>$U43/(1+W$2)^($B43-サマリー!$C$4)</f>
        <v>690.0870275073313</v>
      </c>
      <c r="X43" s="1">
        <f>$U43/(1+X$2)^($B43-サマリー!$C$4)</f>
        <v>626.8209331747671</v>
      </c>
    </row>
    <row r="44" spans="2:24" ht="13.5">
      <c r="B44" s="6">
        <v>41</v>
      </c>
      <c r="C44" s="5"/>
      <c r="D44" s="5"/>
      <c r="E44" s="5">
        <v>128.50446528132463</v>
      </c>
      <c r="F44" s="5">
        <v>324.12997415423723</v>
      </c>
      <c r="G44" s="5"/>
      <c r="H44" s="5">
        <v>13.868693809346524</v>
      </c>
      <c r="I44" s="5">
        <v>78.72079364599884</v>
      </c>
      <c r="J44" s="5">
        <v>25.207089447549947</v>
      </c>
      <c r="K44" s="6">
        <v>570.4310163384571</v>
      </c>
      <c r="L44" s="1">
        <f t="shared" si="2"/>
        <v>379.33839864066783</v>
      </c>
      <c r="M44" s="1">
        <f t="shared" si="2"/>
        <v>169.77624295932932</v>
      </c>
      <c r="N44" s="1">
        <f t="shared" si="2"/>
        <v>77.1688218295591</v>
      </c>
      <c r="P44" s="1">
        <f>$K44/(1+P$2)^($B44-サマリー!$C$4)</f>
        <v>537.371820982858</v>
      </c>
      <c r="Q44" s="1">
        <f>$K44/(1+Q$2)^($B44-サマリー!$C$4)</f>
        <v>477.7269957075143</v>
      </c>
      <c r="R44" s="1">
        <f>$K44/(1+R$2)^($B44-サマリー!$C$4)</f>
        <v>425.6644071108364</v>
      </c>
      <c r="T44" s="1">
        <v>41</v>
      </c>
      <c r="U44">
        <v>800</v>
      </c>
      <c r="V44" s="1">
        <f>$U44/(1+V$2)^($B44-サマリー!$C$4)</f>
        <v>753.6361882033652</v>
      </c>
      <c r="W44" s="1">
        <f>$U44/(1+W$2)^($B44-サマリー!$C$4)</f>
        <v>669.9874053469235</v>
      </c>
      <c r="X44" s="1">
        <f>$U44/(1+X$2)^($B44-サマリー!$C$4)</f>
        <v>596.9723173093022</v>
      </c>
    </row>
    <row r="45" spans="2:24" ht="13.5">
      <c r="B45" s="6">
        <v>42</v>
      </c>
      <c r="C45" s="5"/>
      <c r="D45" s="5"/>
      <c r="E45" s="5">
        <v>257.58241809794885</v>
      </c>
      <c r="F45" s="5">
        <v>324.12997415423723</v>
      </c>
      <c r="G45" s="5"/>
      <c r="H45" s="5">
        <v>13.868693809346524</v>
      </c>
      <c r="I45" s="5">
        <v>78.72079364599884</v>
      </c>
      <c r="J45" s="5">
        <v>31.660987088381148</v>
      </c>
      <c r="K45" s="6">
        <v>705.9628667959125</v>
      </c>
      <c r="L45" s="1">
        <f t="shared" si="2"/>
        <v>464.8193073251523</v>
      </c>
      <c r="M45" s="1">
        <f t="shared" si="2"/>
        <v>203.99448218359387</v>
      </c>
      <c r="N45" s="1">
        <f t="shared" si="2"/>
        <v>90.9559882926853</v>
      </c>
      <c r="P45" s="1">
        <f>$K45/(1+P$2)^($B45-サマリー!$C$4)</f>
        <v>658.4643118133562</v>
      </c>
      <c r="Q45" s="1">
        <f>$K45/(1+Q$2)^($B45-サマリー!$C$4)</f>
        <v>574.0124143153753</v>
      </c>
      <c r="R45" s="1">
        <f>$K45/(1+R$2)^($B45-サマリー!$C$4)</f>
        <v>501.71462919699286</v>
      </c>
      <c r="T45" s="1">
        <v>42</v>
      </c>
      <c r="U45">
        <v>800</v>
      </c>
      <c r="V45" s="1">
        <f>$U45/(1+V$2)^($B45-サマリー!$C$4)</f>
        <v>746.1744437657084</v>
      </c>
      <c r="W45" s="1">
        <f>$U45/(1+W$2)^($B45-サマリー!$C$4)</f>
        <v>650.473209074683</v>
      </c>
      <c r="X45" s="1">
        <f>$U45/(1+X$2)^($B45-サマリー!$C$4)</f>
        <v>568.5450641040972</v>
      </c>
    </row>
    <row r="46" spans="2:24" ht="13.5">
      <c r="B46" s="6">
        <v>43</v>
      </c>
      <c r="C46" s="5"/>
      <c r="D46" s="5"/>
      <c r="E46" s="5">
        <v>11.244380540583876</v>
      </c>
      <c r="F46" s="5">
        <v>324.12997415423723</v>
      </c>
      <c r="G46" s="5"/>
      <c r="H46" s="5">
        <v>13.868693809346524</v>
      </c>
      <c r="I46" s="5">
        <v>100.02016073460642</v>
      </c>
      <c r="J46" s="5">
        <v>20.409053564943292</v>
      </c>
      <c r="K46" s="6">
        <v>469.67226280371733</v>
      </c>
      <c r="L46" s="1">
        <f t="shared" si="2"/>
        <v>306.17931026738916</v>
      </c>
      <c r="M46" s="1">
        <f t="shared" si="2"/>
        <v>131.76323554208207</v>
      </c>
      <c r="N46" s="1">
        <f t="shared" si="2"/>
        <v>57.630853711235865</v>
      </c>
      <c r="P46" s="1">
        <f>$K46/(1+P$2)^($B46-サマリー!$C$4)</f>
        <v>433.7344547645363</v>
      </c>
      <c r="Q46" s="1">
        <f>$K46/(1+Q$2)^($B46-サマリー!$C$4)</f>
        <v>370.7636213583761</v>
      </c>
      <c r="R46" s="1">
        <f>$K46/(1+R$2)^($B46-サマリー!$C$4)</f>
        <v>317.8926747186379</v>
      </c>
      <c r="T46" s="1">
        <v>43</v>
      </c>
      <c r="U46">
        <v>800</v>
      </c>
      <c r="V46" s="1">
        <f>$U46/(1+V$2)^($B46-サマリー!$C$4)</f>
        <v>738.7865779858497</v>
      </c>
      <c r="W46" s="1">
        <f>$U46/(1+W$2)^($B46-サマリー!$C$4)</f>
        <v>631.5273874511486</v>
      </c>
      <c r="X46" s="1">
        <f>$U46/(1+X$2)^($B46-サマリー!$C$4)</f>
        <v>541.4714896229498</v>
      </c>
    </row>
    <row r="47" spans="2:24" ht="13.5">
      <c r="B47" s="6">
        <v>44</v>
      </c>
      <c r="C47" s="5"/>
      <c r="D47" s="5"/>
      <c r="E47" s="5">
        <v>26.083567185368434</v>
      </c>
      <c r="F47" s="5">
        <v>324.12997415423723</v>
      </c>
      <c r="G47" s="5"/>
      <c r="H47" s="5">
        <v>13.868693809346524</v>
      </c>
      <c r="I47" s="5">
        <v>78.72079364599884</v>
      </c>
      <c r="J47" s="5">
        <v>20.08604454275212</v>
      </c>
      <c r="K47" s="6">
        <v>462.88907333770317</v>
      </c>
      <c r="L47" s="1">
        <f t="shared" si="2"/>
        <v>298.7696530704969</v>
      </c>
      <c r="M47" s="1">
        <f t="shared" si="2"/>
        <v>126.07792199433896</v>
      </c>
      <c r="N47" s="1">
        <f t="shared" si="2"/>
        <v>54.09383477180589</v>
      </c>
      <c r="P47" s="1">
        <f>$K47/(1+P$2)^($B47-サマリー!$C$4)</f>
        <v>423.2379139581717</v>
      </c>
      <c r="Q47" s="1">
        <f>$K47/(1+Q$2)^($B47-サマリー!$C$4)</f>
        <v>354.76593102505194</v>
      </c>
      <c r="R47" s="1">
        <f>$K47/(1+R$2)^($B47-サマリー!$C$4)</f>
        <v>298.38242389327735</v>
      </c>
      <c r="T47" s="1">
        <v>44</v>
      </c>
      <c r="U47">
        <v>800</v>
      </c>
      <c r="V47" s="1">
        <f>$U47/(1+V$2)^($B47-サマリー!$C$4)</f>
        <v>731.4718593919304</v>
      </c>
      <c r="W47" s="1">
        <f>$U47/(1+W$2)^($B47-サマリー!$C$4)</f>
        <v>613.1333858749016</v>
      </c>
      <c r="X47" s="1">
        <f>$U47/(1+X$2)^($B47-サマリー!$C$4)</f>
        <v>515.6871329742378</v>
      </c>
    </row>
    <row r="48" spans="2:24" ht="13.5">
      <c r="B48" s="6">
        <v>45</v>
      </c>
      <c r="C48" s="5"/>
      <c r="D48" s="5"/>
      <c r="E48" s="5">
        <v>203.40472409899914</v>
      </c>
      <c r="F48" s="5">
        <v>396.85624963675417</v>
      </c>
      <c r="G48" s="5"/>
      <c r="H48" s="5">
        <v>13.868693809346524</v>
      </c>
      <c r="I48" s="5">
        <v>81.64565188705072</v>
      </c>
      <c r="J48" s="5">
        <v>32.73465907461218</v>
      </c>
      <c r="K48" s="6">
        <v>728.5099785067626</v>
      </c>
      <c r="L48" s="1">
        <f t="shared" si="2"/>
        <v>465.55788282772517</v>
      </c>
      <c r="M48" s="1">
        <f t="shared" si="2"/>
        <v>192.64617611506532</v>
      </c>
      <c r="N48" s="1">
        <f t="shared" si="2"/>
        <v>81.08061731836999</v>
      </c>
      <c r="P48" s="1">
        <f>$K48/(1+P$2)^($B48-サマリー!$C$4)</f>
        <v>659.5105799058377</v>
      </c>
      <c r="Q48" s="1">
        <f>$K48/(1+Q$2)^($B48-サマリー!$C$4)</f>
        <v>542.0798419484262</v>
      </c>
      <c r="R48" s="1">
        <f>$K48/(1+R$2)^($B48-サマリー!$C$4)</f>
        <v>447.2419311419953</v>
      </c>
      <c r="T48" s="1">
        <v>45</v>
      </c>
      <c r="U48">
        <v>800</v>
      </c>
      <c r="V48" s="1">
        <f>$U48/(1+V$2)^($B48-サマリー!$C$4)</f>
        <v>724.2295637543865</v>
      </c>
      <c r="W48" s="1">
        <f>$U48/(1+W$2)^($B48-サマリー!$C$4)</f>
        <v>595.2751319173801</v>
      </c>
      <c r="X48" s="1">
        <f>$U48/(1+X$2)^($B48-サマリー!$C$4)</f>
        <v>491.13060283260745</v>
      </c>
    </row>
    <row r="49" spans="2:24" ht="13.5">
      <c r="B49" s="6">
        <v>46</v>
      </c>
      <c r="C49" s="5"/>
      <c r="D49" s="5"/>
      <c r="E49" s="5">
        <v>328.73119637874396</v>
      </c>
      <c r="F49" s="5">
        <v>397.2112772308283</v>
      </c>
      <c r="G49" s="5"/>
      <c r="H49" s="5">
        <v>13.868693809346524</v>
      </c>
      <c r="I49" s="5">
        <v>81.64565188705072</v>
      </c>
      <c r="J49" s="5">
        <v>39.01873406830316</v>
      </c>
      <c r="K49" s="6">
        <v>860.4755533742726</v>
      </c>
      <c r="L49" s="1">
        <f t="shared" si="2"/>
        <v>544.446665481847</v>
      </c>
      <c r="M49" s="1">
        <f t="shared" si="2"/>
        <v>220.91550593915187</v>
      </c>
      <c r="N49" s="1">
        <f t="shared" si="2"/>
        <v>91.20754771260428</v>
      </c>
      <c r="P49" s="1">
        <f>$K49/(1+P$2)^($B49-サマリー!$C$4)</f>
        <v>771.2646468336187</v>
      </c>
      <c r="Q49" s="1">
        <f>$K49/(1+Q$2)^($B49-サマリー!$C$4)</f>
        <v>621.6258477506684</v>
      </c>
      <c r="R49" s="1">
        <f>$K49/(1+R$2)^($B49-サマリー!$C$4)</f>
        <v>503.1022348231285</v>
      </c>
      <c r="T49" s="1">
        <v>46</v>
      </c>
      <c r="U49">
        <v>800</v>
      </c>
      <c r="V49" s="1">
        <f>$U49/(1+V$2)^($B49-サマリー!$C$4)</f>
        <v>717.0589740142442</v>
      </c>
      <c r="W49" s="1">
        <f>$U49/(1+W$2)^($B49-サマリー!$C$4)</f>
        <v>577.9370212790099</v>
      </c>
      <c r="X49" s="1">
        <f>$U49/(1+X$2)^($B49-サマリー!$C$4)</f>
        <v>467.74343126914994</v>
      </c>
    </row>
    <row r="50" spans="2:24" ht="13.5">
      <c r="B50" s="6">
        <v>47</v>
      </c>
      <c r="C50" s="5"/>
      <c r="D50" s="5"/>
      <c r="E50" s="5">
        <v>388.98733095088215</v>
      </c>
      <c r="F50" s="5">
        <v>397.2112772308283</v>
      </c>
      <c r="G50" s="5"/>
      <c r="H50" s="5">
        <v>13.868693809346524</v>
      </c>
      <c r="I50" s="5">
        <v>81.64565188705072</v>
      </c>
      <c r="J50" s="5">
        <v>42.03154079691001</v>
      </c>
      <c r="K50" s="6">
        <v>923.7444946750176</v>
      </c>
      <c r="L50" s="1">
        <f t="shared" si="2"/>
        <v>578.6917557883112</v>
      </c>
      <c r="M50" s="1">
        <f t="shared" si="2"/>
        <v>230.25141189738437</v>
      </c>
      <c r="N50" s="1">
        <f t="shared" si="2"/>
        <v>93.25128107739422</v>
      </c>
      <c r="P50" s="1">
        <f>$K50/(1+P$2)^($B50-サマリー!$C$4)</f>
        <v>819.7763361422952</v>
      </c>
      <c r="Q50" s="1">
        <f>$K50/(1+Q$2)^($B50-サマリー!$C$4)</f>
        <v>647.8958030040824</v>
      </c>
      <c r="R50" s="1">
        <f>$K50/(1+R$2)^($B50-サマリー!$C$4)</f>
        <v>514.3754994705712</v>
      </c>
      <c r="T50" s="1">
        <v>47</v>
      </c>
      <c r="U50">
        <v>800</v>
      </c>
      <c r="V50" s="1">
        <f>$U50/(1+V$2)^($B50-サマリー!$C$4)</f>
        <v>709.9593802121229</v>
      </c>
      <c r="W50" s="1">
        <f>$U50/(1+W$2)^($B50-サマリー!$C$4)</f>
        <v>561.1039041543786</v>
      </c>
      <c r="X50" s="1">
        <f>$U50/(1+X$2)^($B50-サマリー!$C$4)</f>
        <v>445.4699345420476</v>
      </c>
    </row>
    <row r="51" spans="2:24" ht="13.5">
      <c r="B51" s="6">
        <v>48</v>
      </c>
      <c r="C51" s="5"/>
      <c r="D51" s="5"/>
      <c r="E51" s="5">
        <v>320.33610528132465</v>
      </c>
      <c r="F51" s="5">
        <v>397.2112772308283</v>
      </c>
      <c r="G51" s="5"/>
      <c r="H51" s="5">
        <v>13.868693809346524</v>
      </c>
      <c r="I51" s="5">
        <v>81.64565188705072</v>
      </c>
      <c r="J51" s="5">
        <v>38.59897951343214</v>
      </c>
      <c r="K51" s="6">
        <v>851.6607077219822</v>
      </c>
      <c r="L51" s="1">
        <f t="shared" si="2"/>
        <v>528.2514155497493</v>
      </c>
      <c r="M51" s="1">
        <f t="shared" si="2"/>
        <v>206.10087008405384</v>
      </c>
      <c r="N51" s="1">
        <f t="shared" si="2"/>
        <v>81.88045658179462</v>
      </c>
      <c r="P51" s="1">
        <f>$K51/(1+P$2)^($B51-サマリー!$C$4)</f>
        <v>748.3224111451937</v>
      </c>
      <c r="Q51" s="1">
        <f>$K51/(1+Q$2)^($B51-サマリー!$C$4)</f>
        <v>579.939500142822</v>
      </c>
      <c r="R51" s="1">
        <f>$K51/(1+R$2)^($B51-サマリー!$C$4)</f>
        <v>451.6538568106492</v>
      </c>
      <c r="T51" s="1">
        <v>48</v>
      </c>
      <c r="U51">
        <v>800</v>
      </c>
      <c r="V51" s="1">
        <f>$U51/(1+V$2)^($B51-サマリー!$C$4)</f>
        <v>702.9300794179435</v>
      </c>
      <c r="W51" s="1">
        <f>$U51/(1+W$2)^($B51-サマリー!$C$4)</f>
        <v>544.7610719945424</v>
      </c>
      <c r="X51" s="1">
        <f>$U51/(1+X$2)^($B51-サマリー!$C$4)</f>
        <v>424.25708051623576</v>
      </c>
    </row>
    <row r="52" spans="2:24" ht="13.5">
      <c r="B52" s="6">
        <v>49</v>
      </c>
      <c r="C52" s="5"/>
      <c r="D52" s="5"/>
      <c r="E52" s="5">
        <v>558.5408133595928</v>
      </c>
      <c r="F52" s="5">
        <v>397.2112772308283</v>
      </c>
      <c r="G52" s="5"/>
      <c r="H52" s="5">
        <v>13.868693809346524</v>
      </c>
      <c r="I52" s="5">
        <v>81.64565188705072</v>
      </c>
      <c r="J52" s="5">
        <v>50.50921491734539</v>
      </c>
      <c r="K52" s="6">
        <v>1101.7756512041638</v>
      </c>
      <c r="L52" s="1">
        <f t="shared" si="2"/>
        <v>676.6215957493722</v>
      </c>
      <c r="M52" s="1">
        <f t="shared" si="2"/>
        <v>258.8625111710254</v>
      </c>
      <c r="N52" s="1">
        <f t="shared" si="2"/>
        <v>100.88289022604596</v>
      </c>
      <c r="P52" s="1">
        <f>$K52/(1+P$2)^($B52-サマリー!$C$4)</f>
        <v>958.5040173288355</v>
      </c>
      <c r="Q52" s="1">
        <f>$K52/(1+Q$2)^($B52-サマリー!$C$4)</f>
        <v>728.4035010284771</v>
      </c>
      <c r="R52" s="1">
        <f>$K52/(1+R$2)^($B52-サマリー!$C$4)</f>
        <v>556.4715728139918</v>
      </c>
      <c r="T52" s="1">
        <v>49</v>
      </c>
      <c r="U52">
        <v>800</v>
      </c>
      <c r="V52" s="1">
        <f>$U52/(1+V$2)^($B52-サマリー!$C$4)</f>
        <v>695.9703756613301</v>
      </c>
      <c r="W52" s="1">
        <f>$U52/(1+W$2)^($B52-サマリー!$C$4)</f>
        <v>528.8942446548954</v>
      </c>
      <c r="X52" s="1">
        <f>$U52/(1+X$2)^($B52-サマリー!$C$4)</f>
        <v>404.05436239641506</v>
      </c>
    </row>
    <row r="53" spans="2:24" ht="13.5">
      <c r="B53" s="6">
        <v>50</v>
      </c>
      <c r="C53" s="5"/>
      <c r="D53" s="5"/>
      <c r="E53" s="5">
        <v>325.39386978299086</v>
      </c>
      <c r="F53" s="5">
        <v>397.2112772308283</v>
      </c>
      <c r="G53" s="5"/>
      <c r="H53" s="5">
        <v>13.868693809346524</v>
      </c>
      <c r="I53" s="5">
        <v>81.64565188705072</v>
      </c>
      <c r="J53" s="5">
        <v>38.851867738515466</v>
      </c>
      <c r="K53" s="6">
        <v>856.9713604487317</v>
      </c>
      <c r="L53" s="1">
        <f t="shared" si="2"/>
        <v>521.0718587993367</v>
      </c>
      <c r="M53" s="1">
        <f t="shared" si="2"/>
        <v>195.48123449541288</v>
      </c>
      <c r="N53" s="1">
        <f t="shared" si="2"/>
        <v>74.73109653972075</v>
      </c>
      <c r="P53" s="1">
        <f>$K53/(1+P$2)^($B53-サマリー!$C$4)</f>
        <v>738.1518312654766</v>
      </c>
      <c r="Q53" s="1">
        <f>$K53/(1+Q$2)^($B53-サマリー!$C$4)</f>
        <v>550.0573062808375</v>
      </c>
      <c r="R53" s="1">
        <f>$K53/(1+R$2)^($B53-サマリー!$C$4)</f>
        <v>412.2178769501198</v>
      </c>
      <c r="T53" s="1">
        <v>50</v>
      </c>
      <c r="U53">
        <v>800</v>
      </c>
      <c r="V53" s="1">
        <f>$U53/(1+V$2)^($B53-サマリー!$C$4)</f>
        <v>689.0795798627032</v>
      </c>
      <c r="W53" s="1">
        <f>$U53/(1+W$2)^($B53-サマリー!$C$4)</f>
        <v>513.4895579173741</v>
      </c>
      <c r="X53" s="1">
        <f>$U53/(1+X$2)^($B53-サマリー!$C$4)</f>
        <v>384.81367847277613</v>
      </c>
    </row>
    <row r="54" spans="2:24" ht="13.5">
      <c r="B54" s="6">
        <v>51</v>
      </c>
      <c r="C54" s="5"/>
      <c r="D54" s="5"/>
      <c r="E54" s="5">
        <v>213.26018211502566</v>
      </c>
      <c r="F54" s="5">
        <v>397.2112772308283</v>
      </c>
      <c r="G54" s="5"/>
      <c r="H54" s="5">
        <v>13.868693809346524</v>
      </c>
      <c r="I54" s="5">
        <v>81.64565188705072</v>
      </c>
      <c r="J54" s="5">
        <v>33.245183355117206</v>
      </c>
      <c r="K54" s="6">
        <v>739.2309883973683</v>
      </c>
      <c r="L54" s="1">
        <f t="shared" si="2"/>
        <v>445.03083302850115</v>
      </c>
      <c r="M54" s="1">
        <f t="shared" si="2"/>
        <v>163.71244859555065</v>
      </c>
      <c r="N54" s="1">
        <f t="shared" si="2"/>
        <v>61.39399741116871</v>
      </c>
      <c r="P54" s="1">
        <f>$K54/(1+P$2)^($B54-サマリー!$C$4)</f>
        <v>630.4319045870659</v>
      </c>
      <c r="Q54" s="1">
        <f>$K54/(1+Q$2)^($B54-サマリー!$C$4)</f>
        <v>460.66431241624787</v>
      </c>
      <c r="R54" s="1">
        <f>$K54/(1+R$2)^($B54-サマリー!$C$4)</f>
        <v>338.6502331979255</v>
      </c>
      <c r="T54" s="1">
        <v>51</v>
      </c>
      <c r="U54">
        <v>800</v>
      </c>
      <c r="V54" s="1">
        <f>$U54/(1+V$2)^($B54-サマリー!$C$4)</f>
        <v>682.2570097650525</v>
      </c>
      <c r="W54" s="1">
        <f>$U54/(1+W$2)^($B54-サマリー!$C$4)</f>
        <v>498.5335513760915</v>
      </c>
      <c r="X54" s="1">
        <f>$U54/(1+X$2)^($B54-サマリー!$C$4)</f>
        <v>366.4892175931202</v>
      </c>
    </row>
    <row r="55" spans="2:24" ht="13.5">
      <c r="B55" s="6">
        <v>52</v>
      </c>
      <c r="C55" s="5"/>
      <c r="D55" s="5"/>
      <c r="E55" s="5">
        <v>284.0900853708007</v>
      </c>
      <c r="F55" s="5">
        <v>397.2112772308283</v>
      </c>
      <c r="G55" s="5"/>
      <c r="H55" s="5">
        <v>13.868693809346524</v>
      </c>
      <c r="I55" s="5">
        <v>102.9450189756583</v>
      </c>
      <c r="J55" s="5">
        <v>37.85164687233623</v>
      </c>
      <c r="K55" s="6">
        <v>835.96672225897</v>
      </c>
      <c r="L55" s="1">
        <f t="shared" si="2"/>
        <v>498.2847007954293</v>
      </c>
      <c r="M55" s="1">
        <f t="shared" si="2"/>
        <v>179.74354587228387</v>
      </c>
      <c r="N55" s="1">
        <f t="shared" si="2"/>
        <v>66.12191728423323</v>
      </c>
      <c r="P55" s="1">
        <f>$K55/(1+P$2)^($B55-サマリー!$C$4)</f>
        <v>705.871480435021</v>
      </c>
      <c r="Q55" s="1">
        <f>$K55/(1+Q$2)^($B55-サマリー!$C$4)</f>
        <v>505.773615145625</v>
      </c>
      <c r="R55" s="1">
        <f>$K55/(1+R$2)^($B55-サマリー!$C$4)</f>
        <v>364.7295118744941</v>
      </c>
      <c r="T55" s="1">
        <v>52</v>
      </c>
      <c r="U55">
        <v>800</v>
      </c>
      <c r="V55" s="1">
        <f>$U55/(1+V$2)^($B55-サマリー!$C$4)</f>
        <v>675.5019898663886</v>
      </c>
      <c r="W55" s="1">
        <f>$U55/(1+W$2)^($B55-サマリー!$C$4)</f>
        <v>484.01315667581696</v>
      </c>
      <c r="X55" s="1">
        <f>$U55/(1+X$2)^($B55-サマリー!$C$4)</f>
        <v>349.03735008868586</v>
      </c>
    </row>
    <row r="56" spans="2:24" ht="13.5">
      <c r="B56" s="6">
        <v>53</v>
      </c>
      <c r="C56" s="5"/>
      <c r="D56" s="5"/>
      <c r="E56" s="5">
        <v>173.56921878941216</v>
      </c>
      <c r="F56" s="5">
        <v>397.2112772308283</v>
      </c>
      <c r="G56" s="5"/>
      <c r="H56" s="5">
        <v>13.868693809346524</v>
      </c>
      <c r="I56" s="5">
        <v>81.64565188705072</v>
      </c>
      <c r="J56" s="5">
        <v>31.260635188836545</v>
      </c>
      <c r="K56" s="6">
        <v>697.5554769054742</v>
      </c>
      <c r="L56" s="1">
        <f t="shared" si="2"/>
        <v>411.6668937843835</v>
      </c>
      <c r="M56" s="1">
        <f t="shared" si="2"/>
        <v>145.6149091477166</v>
      </c>
      <c r="N56" s="1">
        <f t="shared" si="2"/>
        <v>52.54675508576068</v>
      </c>
      <c r="P56" s="1">
        <f>$K56/(1+P$2)^($B56-サマリー!$C$4)</f>
        <v>583.168456301789</v>
      </c>
      <c r="Q56" s="1">
        <f>$K56/(1+Q$2)^($B56-サマリー!$C$4)</f>
        <v>409.74032564747995</v>
      </c>
      <c r="R56" s="1">
        <f>$K56/(1+R$2)^($B56-サマリー!$C$4)</f>
        <v>289.84870857016216</v>
      </c>
      <c r="T56" s="1">
        <v>53</v>
      </c>
      <c r="U56">
        <v>800</v>
      </c>
      <c r="V56" s="1">
        <f>$U56/(1+V$2)^($B56-サマリー!$C$4)</f>
        <v>668.81385135286</v>
      </c>
      <c r="W56" s="1">
        <f>$U56/(1+W$2)^($B56-サマリー!$C$4)</f>
        <v>469.9156860930262</v>
      </c>
      <c r="X56" s="1">
        <f>$U56/(1+X$2)^($B56-サマリー!$C$4)</f>
        <v>332.4165238939865</v>
      </c>
    </row>
    <row r="57" spans="2:24" ht="13.5">
      <c r="B57" s="6">
        <v>54</v>
      </c>
      <c r="C57" s="5"/>
      <c r="D57" s="5"/>
      <c r="E57" s="5">
        <v>102.53944067906104</v>
      </c>
      <c r="F57" s="5">
        <v>397.2112772308283</v>
      </c>
      <c r="G57" s="5"/>
      <c r="H57" s="5">
        <v>13.868693809346524</v>
      </c>
      <c r="I57" s="5">
        <v>81.64565188705072</v>
      </c>
      <c r="J57" s="5">
        <v>27.709146283319</v>
      </c>
      <c r="K57" s="6">
        <v>622.9742098896055</v>
      </c>
      <c r="L57" s="1">
        <f t="shared" si="2"/>
        <v>364.0121532808647</v>
      </c>
      <c r="M57" s="1">
        <f t="shared" si="2"/>
        <v>126.25829894858592</v>
      </c>
      <c r="N57" s="1">
        <f t="shared" si="2"/>
        <v>44.693865547830534</v>
      </c>
      <c r="P57" s="1">
        <f>$K57/(1+P$2)^($B57-サマリー!$C$4)</f>
        <v>515.6606195665496</v>
      </c>
      <c r="Q57" s="1">
        <f>$K57/(1+Q$2)^($B57-サマリー!$C$4)</f>
        <v>355.2734869642414</v>
      </c>
      <c r="R57" s="1">
        <f>$K57/(1+R$2)^($B57-サマリー!$C$4)</f>
        <v>246.53204919893503</v>
      </c>
      <c r="T57" s="1">
        <v>54</v>
      </c>
      <c r="U57">
        <v>800</v>
      </c>
      <c r="V57" s="1">
        <f>$U57/(1+V$2)^($B57-サマリー!$C$4)</f>
        <v>662.1919320325347</v>
      </c>
      <c r="W57" s="1">
        <f>$U57/(1+W$2)^($B57-サマリー!$C$4)</f>
        <v>456.22882144954</v>
      </c>
      <c r="X57" s="1">
        <f>$U57/(1+X$2)^($B57-サマリー!$C$4)</f>
        <v>316.5871656133205</v>
      </c>
    </row>
    <row r="58" spans="2:24" ht="13.5">
      <c r="B58" s="6">
        <v>55</v>
      </c>
      <c r="C58" s="5"/>
      <c r="D58" s="5"/>
      <c r="E58" s="5">
        <v>203.40472409899914</v>
      </c>
      <c r="F58" s="5">
        <v>397.2112772308283</v>
      </c>
      <c r="G58" s="5"/>
      <c r="H58" s="5">
        <v>13.868693809346524</v>
      </c>
      <c r="I58" s="5">
        <v>81.64565188705072</v>
      </c>
      <c r="J58" s="5">
        <v>32.75241045431585</v>
      </c>
      <c r="K58" s="6">
        <v>728.8827574805405</v>
      </c>
      <c r="L58" s="1">
        <f t="shared" si="2"/>
        <v>421.6791410818007</v>
      </c>
      <c r="M58" s="1">
        <f t="shared" si="2"/>
        <v>143.4201980393495</v>
      </c>
      <c r="N58" s="1">
        <f t="shared" si="2"/>
        <v>49.801936222994634</v>
      </c>
      <c r="P58" s="1">
        <f>$K58/(1+P$2)^($B58-サマリー!$C$4)</f>
        <v>597.351833417377</v>
      </c>
      <c r="Q58" s="1">
        <f>$K58/(1+Q$2)^($B58-サマリー!$C$4)</f>
        <v>403.5647104614537</v>
      </c>
      <c r="R58" s="1">
        <f>$K58/(1+R$2)^($B58-サマリー!$C$4)</f>
        <v>274.7082455418876</v>
      </c>
      <c r="T58" s="1">
        <v>55</v>
      </c>
      <c r="U58">
        <v>800</v>
      </c>
      <c r="V58" s="1">
        <f>$U58/(1+V$2)^($B58-サマリー!$C$4)</f>
        <v>655.6355762698363</v>
      </c>
      <c r="W58" s="1">
        <f>$U58/(1+W$2)^($B58-サマリー!$C$4)</f>
        <v>442.940603349068</v>
      </c>
      <c r="X58" s="1">
        <f>$U58/(1+X$2)^($B58-サマリー!$C$4)</f>
        <v>301.51158629840046</v>
      </c>
    </row>
    <row r="59" spans="2:24" ht="13.5">
      <c r="B59" s="6">
        <v>56</v>
      </c>
      <c r="C59" s="5"/>
      <c r="D59" s="5"/>
      <c r="E59" s="5">
        <v>320.33610528132465</v>
      </c>
      <c r="F59" s="5">
        <v>397.2112772308283</v>
      </c>
      <c r="G59" s="5"/>
      <c r="H59" s="5">
        <v>13.868693809346524</v>
      </c>
      <c r="I59" s="5">
        <v>81.64565188705072</v>
      </c>
      <c r="J59" s="5">
        <v>38.59897951343214</v>
      </c>
      <c r="K59" s="6">
        <v>851.6607077219822</v>
      </c>
      <c r="L59" s="1">
        <f t="shared" si="2"/>
        <v>487.8313195127254</v>
      </c>
      <c r="M59" s="1">
        <f t="shared" si="2"/>
        <v>162.6979300444889</v>
      </c>
      <c r="N59" s="1">
        <f t="shared" si="2"/>
        <v>55.419915995439496</v>
      </c>
      <c r="P59" s="1">
        <f>$K59/(1+P$2)^($B59-サマリー!$C$4)</f>
        <v>691.0631917000973</v>
      </c>
      <c r="Q59" s="1">
        <f>$K59/(1+Q$2)^($B59-サマリー!$C$4)</f>
        <v>457.8095967561518</v>
      </c>
      <c r="R59" s="1">
        <f>$K59/(1+R$2)^($B59-サマリー!$C$4)</f>
        <v>305.6971083015158</v>
      </c>
      <c r="T59" s="1">
        <v>56</v>
      </c>
      <c r="U59">
        <v>800</v>
      </c>
      <c r="V59" s="1">
        <f>$U59/(1+V$2)^($B59-サマリー!$C$4)</f>
        <v>649.1441349206301</v>
      </c>
      <c r="W59" s="1">
        <f>$U59/(1+W$2)^($B59-サマリー!$C$4)</f>
        <v>430.0394207272505</v>
      </c>
      <c r="X59" s="1">
        <f>$U59/(1+X$2)^($B59-サマリー!$C$4)</f>
        <v>287.15389171276234</v>
      </c>
    </row>
    <row r="60" spans="2:24" ht="13.5">
      <c r="B60" s="6">
        <v>57</v>
      </c>
      <c r="C60" s="5"/>
      <c r="D60" s="5"/>
      <c r="E60" s="5">
        <v>598.2574432335102</v>
      </c>
      <c r="F60" s="5">
        <v>397.2112772308283</v>
      </c>
      <c r="G60" s="5"/>
      <c r="H60" s="5">
        <v>13.868693809346524</v>
      </c>
      <c r="I60" s="5">
        <v>81.64565188705072</v>
      </c>
      <c r="J60" s="5">
        <v>52.49504641104136</v>
      </c>
      <c r="K60" s="6">
        <v>1143.478112571777</v>
      </c>
      <c r="L60" s="1">
        <f t="shared" si="2"/>
        <v>648.4993580887773</v>
      </c>
      <c r="M60" s="1">
        <f t="shared" si="2"/>
        <v>212.08309274231135</v>
      </c>
      <c r="N60" s="1">
        <f t="shared" si="2"/>
        <v>70.86598193138522</v>
      </c>
      <c r="P60" s="1">
        <f>$K60/(1+P$2)^($B60-サマリー!$C$4)</f>
        <v>918.6659779530704</v>
      </c>
      <c r="Q60" s="1">
        <f>$K60/(1+Q$2)^($B60-サマリー!$C$4)</f>
        <v>596.7726518745834</v>
      </c>
      <c r="R60" s="1">
        <f>$K60/(1+R$2)^($B60-サマリー!$C$4)</f>
        <v>390.8978453730357</v>
      </c>
      <c r="T60" s="1">
        <v>57</v>
      </c>
      <c r="U60">
        <v>800</v>
      </c>
      <c r="V60" s="1">
        <f>$U60/(1+V$2)^($B60-サマリー!$C$4)</f>
        <v>642.7169652679504</v>
      </c>
      <c r="W60" s="1">
        <f>$U60/(1+W$2)^($B60-サマリー!$C$4)</f>
        <v>417.51400070606843</v>
      </c>
      <c r="X60" s="1">
        <f>$U60/(1+X$2)^($B60-サマリー!$C$4)</f>
        <v>273.47989686929753</v>
      </c>
    </row>
    <row r="61" spans="2:24" ht="13.5">
      <c r="B61" s="6">
        <v>58</v>
      </c>
      <c r="C61" s="5"/>
      <c r="D61" s="5"/>
      <c r="E61" s="5">
        <v>419.42300677051173</v>
      </c>
      <c r="F61" s="5">
        <v>397.2112772308283</v>
      </c>
      <c r="G61" s="5"/>
      <c r="H61" s="5">
        <v>13.868693809346524</v>
      </c>
      <c r="I61" s="5">
        <v>81.64565188705072</v>
      </c>
      <c r="J61" s="5">
        <v>43.55332458789155</v>
      </c>
      <c r="K61" s="6">
        <v>955.7019542856287</v>
      </c>
      <c r="L61" s="1">
        <f t="shared" si="2"/>
        <v>536.6396957386091</v>
      </c>
      <c r="M61" s="1">
        <f t="shared" si="2"/>
        <v>172.09309340701873</v>
      </c>
      <c r="N61" s="1">
        <f t="shared" si="2"/>
        <v>56.40831514672272</v>
      </c>
      <c r="P61" s="1">
        <f>$K61/(1+P$2)^($B61-サマリー!$C$4)</f>
        <v>760.2052719790952</v>
      </c>
      <c r="Q61" s="1">
        <f>$K61/(1+Q$2)^($B61-サマリー!$C$4)</f>
        <v>484.24629419466135</v>
      </c>
      <c r="R61" s="1">
        <f>$K61/(1+R$2)^($B61-サマリー!$C$4)</f>
        <v>311.14913320930924</v>
      </c>
      <c r="T61" s="1">
        <v>58</v>
      </c>
      <c r="U61">
        <v>800</v>
      </c>
      <c r="V61" s="1">
        <f>$U61/(1+V$2)^($B61-サマリー!$C$4)</f>
        <v>636.3534309583669</v>
      </c>
      <c r="W61" s="1">
        <f>$U61/(1+W$2)^($B61-サマリー!$C$4)</f>
        <v>405.35339874375575</v>
      </c>
      <c r="X61" s="1">
        <f>$U61/(1+X$2)^($B61-サマリー!$C$4)</f>
        <v>260.4570446374261</v>
      </c>
    </row>
    <row r="62" spans="2:24" ht="13.5">
      <c r="B62" s="6">
        <v>59</v>
      </c>
      <c r="C62" s="5"/>
      <c r="D62" s="5"/>
      <c r="E62" s="5">
        <v>656.5065888843571</v>
      </c>
      <c r="F62" s="5">
        <v>397.2112772308283</v>
      </c>
      <c r="G62" s="5"/>
      <c r="H62" s="5">
        <v>13.868693809346524</v>
      </c>
      <c r="I62" s="5">
        <v>81.64565188705072</v>
      </c>
      <c r="J62" s="5">
        <v>55.40750369358375</v>
      </c>
      <c r="K62" s="6">
        <v>1204.6397155051664</v>
      </c>
      <c r="L62" s="1">
        <f t="shared" si="2"/>
        <v>669.7244034306228</v>
      </c>
      <c r="M62" s="1">
        <f t="shared" si="2"/>
        <v>210.6012379072659</v>
      </c>
      <c r="N62" s="1">
        <f t="shared" si="2"/>
        <v>67.71556900016674</v>
      </c>
      <c r="P62" s="1">
        <f>$K62/(1+P$2)^($B62-サマリー!$C$4)</f>
        <v>948.7334356812171</v>
      </c>
      <c r="Q62" s="1">
        <f>$K62/(1+Q$2)^($B62-サマリー!$C$4)</f>
        <v>592.6029161914201</v>
      </c>
      <c r="R62" s="1">
        <f>$K62/(1+R$2)^($B62-サマリー!$C$4)</f>
        <v>373.5201192301732</v>
      </c>
      <c r="T62" s="1">
        <v>59</v>
      </c>
      <c r="U62">
        <v>800</v>
      </c>
      <c r="V62" s="1">
        <f>$U62/(1+V$2)^($B62-サマリー!$C$4)</f>
        <v>630.0529019389769</v>
      </c>
      <c r="W62" s="1">
        <f>$U62/(1+W$2)^($B62-サマリー!$C$4)</f>
        <v>393.5469890716076</v>
      </c>
      <c r="X62" s="1">
        <f>$U62/(1+X$2)^($B62-サマリー!$C$4)</f>
        <v>248.05432822612016</v>
      </c>
    </row>
    <row r="63" spans="2:24" ht="13.5">
      <c r="B63" s="6">
        <v>60</v>
      </c>
      <c r="C63" s="5"/>
      <c r="D63" s="5"/>
      <c r="E63" s="5">
        <v>343.0209878822086</v>
      </c>
      <c r="F63" s="5">
        <v>397.1842052200577</v>
      </c>
      <c r="G63" s="5">
        <v>0.061238181818181726</v>
      </c>
      <c r="H63" s="5">
        <v>13.868693809346524</v>
      </c>
      <c r="I63" s="5">
        <v>81.64565188705072</v>
      </c>
      <c r="J63" s="5">
        <v>39.734931952028774</v>
      </c>
      <c r="K63" s="6">
        <v>875.5157089325105</v>
      </c>
      <c r="L63" s="1">
        <f t="shared" si="2"/>
        <v>481.9272857293758</v>
      </c>
      <c r="M63" s="1">
        <f t="shared" si="2"/>
        <v>148.60398663502957</v>
      </c>
      <c r="N63" s="1">
        <f t="shared" si="2"/>
        <v>46.87119202598516</v>
      </c>
      <c r="P63" s="1">
        <f>$K63/(1+P$2)^($B63-サマリー!$C$4)</f>
        <v>682.6995211709021</v>
      </c>
      <c r="Q63" s="1">
        <f>$K63/(1+Q$2)^($B63-サマリー!$C$4)</f>
        <v>418.1511785622372</v>
      </c>
      <c r="R63" s="1">
        <f>$K63/(1+R$2)^($B63-サマリー!$C$4)</f>
        <v>258.5422155127015</v>
      </c>
      <c r="T63" s="1">
        <v>60</v>
      </c>
      <c r="U63">
        <v>800</v>
      </c>
      <c r="V63" s="1">
        <f>$U63/(1+V$2)^($B63-サマリー!$C$4)</f>
        <v>623.8147543950266</v>
      </c>
      <c r="W63" s="1">
        <f>$U63/(1+W$2)^($B63-サマリー!$C$4)</f>
        <v>382.08445540932775</v>
      </c>
      <c r="X63" s="1">
        <f>$U63/(1+X$2)^($B63-サマリー!$C$4)</f>
        <v>236.24221735820967</v>
      </c>
    </row>
    <row r="64" spans="2:24" ht="13.5">
      <c r="B64" s="6">
        <v>61</v>
      </c>
      <c r="C64" s="5"/>
      <c r="D64" s="5"/>
      <c r="E64" s="5">
        <v>134.48941044899487</v>
      </c>
      <c r="F64" s="5">
        <v>397.1842052200577</v>
      </c>
      <c r="G64" s="5">
        <v>0</v>
      </c>
      <c r="H64" s="5">
        <v>13.868693809346524</v>
      </c>
      <c r="I64" s="5">
        <v>102.9450189756583</v>
      </c>
      <c r="J64" s="5">
        <v>30.37025952570741</v>
      </c>
      <c r="K64" s="6">
        <v>678.8575879797648</v>
      </c>
      <c r="L64" s="1">
        <f t="shared" si="2"/>
        <v>369.97712730682713</v>
      </c>
      <c r="M64" s="1">
        <f t="shared" si="2"/>
        <v>111.86853989213364</v>
      </c>
      <c r="N64" s="1">
        <f t="shared" si="2"/>
        <v>34.612377639789045</v>
      </c>
      <c r="P64" s="1">
        <f>$K64/(1+P$2)^($B64-サマリー!$C$4)</f>
        <v>524.1106182113826</v>
      </c>
      <c r="Q64" s="1">
        <f>$K64/(1+Q$2)^($B64-サマリー!$C$4)</f>
        <v>314.78268422783765</v>
      </c>
      <c r="R64" s="1">
        <f>$K64/(1+R$2)^($B64-サマリー!$C$4)</f>
        <v>190.9224069699828</v>
      </c>
      <c r="T64" s="1">
        <v>61</v>
      </c>
      <c r="U64">
        <v>800</v>
      </c>
      <c r="V64" s="1">
        <f>$U64/(1+V$2)^($B64-サマリー!$C$4)</f>
        <v>617.6383706881452</v>
      </c>
      <c r="W64" s="1">
        <f>$U64/(1+W$2)^($B64-サマリー!$C$4)</f>
        <v>370.95578195080355</v>
      </c>
      <c r="X64" s="1">
        <f>$U64/(1+X$2)^($B64-サマリー!$C$4)</f>
        <v>224.9925879601997</v>
      </c>
    </row>
    <row r="65" spans="2:24" ht="13.5">
      <c r="B65" s="6">
        <v>62</v>
      </c>
      <c r="C65" s="5"/>
      <c r="D65" s="5"/>
      <c r="E65" s="5">
        <v>306.29352663824216</v>
      </c>
      <c r="F65" s="5">
        <v>396.9392598405697</v>
      </c>
      <c r="G65" s="5">
        <v>0</v>
      </c>
      <c r="H65" s="5">
        <v>13.868693809346524</v>
      </c>
      <c r="I65" s="5">
        <v>81.64565188705072</v>
      </c>
      <c r="J65" s="5">
        <v>37.883249711765075</v>
      </c>
      <c r="K65" s="6">
        <v>836.6303818869742</v>
      </c>
      <c r="L65" s="1">
        <f t="shared" si="2"/>
        <v>451.4487524669601</v>
      </c>
      <c r="M65" s="1">
        <f t="shared" si="2"/>
        <v>133.85225744112708</v>
      </c>
      <c r="N65" s="1">
        <f t="shared" si="2"/>
        <v>40.62534755242509</v>
      </c>
      <c r="P65" s="1">
        <f>$K65/(1+P$2)^($B65-サマリー!$C$4)</f>
        <v>639.5235469515737</v>
      </c>
      <c r="Q65" s="1">
        <f>$K65/(1+Q$2)^($B65-サマリー!$C$4)</f>
        <v>376.64184164645866</v>
      </c>
      <c r="R65" s="1">
        <f>$K65/(1+R$2)^($B65-サマリー!$C$4)</f>
        <v>224.09004141295296</v>
      </c>
      <c r="T65" s="1">
        <v>62</v>
      </c>
      <c r="U65">
        <v>800</v>
      </c>
      <c r="V65" s="1">
        <f>$U65/(1+V$2)^($B65-サマリー!$C$4)</f>
        <v>611.5231392951935</v>
      </c>
      <c r="W65" s="1">
        <f>$U65/(1+W$2)^($B65-サマリー!$C$4)</f>
        <v>360.1512446124307</v>
      </c>
      <c r="X65" s="1">
        <f>$U65/(1+X$2)^($B65-サマリー!$C$4)</f>
        <v>214.27865520019017</v>
      </c>
    </row>
    <row r="66" spans="2:24" ht="13.5">
      <c r="B66" s="6">
        <v>63</v>
      </c>
      <c r="C66" s="5"/>
      <c r="D66" s="5"/>
      <c r="E66" s="5">
        <v>0</v>
      </c>
      <c r="F66" s="5">
        <v>398.4793560329475</v>
      </c>
      <c r="G66" s="5">
        <v>0</v>
      </c>
      <c r="H66" s="5">
        <v>13.868693809346524</v>
      </c>
      <c r="I66" s="5">
        <v>74.33350628442098</v>
      </c>
      <c r="J66" s="5">
        <v>22.27997090934025</v>
      </c>
      <c r="K66" s="6">
        <v>508.96152703605526</v>
      </c>
      <c r="L66" s="1">
        <f t="shared" si="2"/>
        <v>271.91828124411444</v>
      </c>
      <c r="M66" s="1">
        <f t="shared" si="2"/>
        <v>79.05690321855704</v>
      </c>
      <c r="N66" s="1">
        <f t="shared" si="2"/>
        <v>23.53743389844786</v>
      </c>
      <c r="P66" s="1">
        <f>$K66/(1+P$2)^($B66-サマリー!$C$4)</f>
        <v>385.200186625698</v>
      </c>
      <c r="Q66" s="1">
        <f>$K66/(1+Q$2)^($B66-サマリー!$C$4)</f>
        <v>222.4552517255808</v>
      </c>
      <c r="R66" s="1">
        <f>$K66/(1+R$2)^($B66-サマリー!$C$4)</f>
        <v>129.8328470975252</v>
      </c>
      <c r="T66" s="1">
        <v>63</v>
      </c>
      <c r="U66">
        <v>800</v>
      </c>
      <c r="V66" s="1">
        <f>$U66/(1+V$2)^($B66-サマリー!$C$4)</f>
        <v>605.4684547477162</v>
      </c>
      <c r="W66" s="1">
        <f>$U66/(1+W$2)^($B66-サマリー!$C$4)</f>
        <v>349.66140253634046</v>
      </c>
      <c r="X66" s="1">
        <f>$U66/(1+X$2)^($B66-サマリー!$C$4)</f>
        <v>204.07490971446686</v>
      </c>
    </row>
    <row r="67" spans="2:24" ht="13.5">
      <c r="B67" s="6">
        <v>64</v>
      </c>
      <c r="C67" s="5"/>
      <c r="D67" s="5"/>
      <c r="E67" s="5">
        <v>0.4171044728780789</v>
      </c>
      <c r="F67" s="5">
        <v>398.4793560329475</v>
      </c>
      <c r="G67" s="5">
        <v>0</v>
      </c>
      <c r="H67" s="5">
        <v>13.868693809346524</v>
      </c>
      <c r="I67" s="5">
        <v>74.33350628442098</v>
      </c>
      <c r="J67" s="5">
        <v>22.300826132984184</v>
      </c>
      <c r="K67" s="6">
        <v>509.3994867325773</v>
      </c>
      <c r="L67" s="1">
        <f t="shared" si="2"/>
        <v>269.45768912695144</v>
      </c>
      <c r="M67" s="1">
        <f t="shared" si="2"/>
        <v>76.82032176709264</v>
      </c>
      <c r="N67" s="1">
        <f t="shared" si="2"/>
        <v>22.435893125538325</v>
      </c>
      <c r="P67" s="1">
        <f>$K67/(1+P$2)^($B67-サマリー!$C$4)</f>
        <v>381.7145050510561</v>
      </c>
      <c r="Q67" s="1">
        <f>$K67/(1+Q$2)^($B67-サマリー!$C$4)</f>
        <v>216.16181915316136</v>
      </c>
      <c r="R67" s="1">
        <f>$K67/(1+R$2)^($B67-サマリー!$C$4)</f>
        <v>123.75673126612672</v>
      </c>
      <c r="T67" s="1">
        <v>64</v>
      </c>
      <c r="U67">
        <v>800</v>
      </c>
      <c r="V67" s="1">
        <f>$U67/(1+V$2)^($B67-サマリー!$C$4)</f>
        <v>599.4737175719963</v>
      </c>
      <c r="W67" s="1">
        <f>$U67/(1+W$2)^($B67-サマリー!$C$4)</f>
        <v>339.4770898411073</v>
      </c>
      <c r="X67" s="1">
        <f>$U67/(1+X$2)^($B67-サマリー!$C$4)</f>
        <v>194.35705687092076</v>
      </c>
    </row>
    <row r="68" spans="2:24" ht="13.5">
      <c r="B68" s="6">
        <v>65</v>
      </c>
      <c r="C68" s="5"/>
      <c r="D68" s="5"/>
      <c r="E68" s="5">
        <v>17.93608564998039</v>
      </c>
      <c r="F68" s="5">
        <v>398.4793560329475</v>
      </c>
      <c r="G68" s="5">
        <v>0</v>
      </c>
      <c r="H68" s="5">
        <v>13.868693809346524</v>
      </c>
      <c r="I68" s="5">
        <v>74.33350628442098</v>
      </c>
      <c r="J68" s="5">
        <v>23.176775191839283</v>
      </c>
      <c r="K68" s="6">
        <v>527.7944169685347</v>
      </c>
      <c r="L68" s="1">
        <f aca="true" t="shared" si="3" ref="L68:N102">$K68/(1+L$2)^$B68</f>
        <v>276.4238401781042</v>
      </c>
      <c r="M68" s="1">
        <f t="shared" si="3"/>
        <v>77.27609826828595</v>
      </c>
      <c r="N68" s="1">
        <f t="shared" si="3"/>
        <v>22.1391199035566</v>
      </c>
      <c r="P68" s="1">
        <f>$K68/(1+P$2)^($B68-サマリー!$C$4)</f>
        <v>391.5827738290492</v>
      </c>
      <c r="Q68" s="1">
        <f>$K68/(1+Q$2)^($B68-サマリー!$C$4)</f>
        <v>217.444311537454</v>
      </c>
      <c r="R68" s="1">
        <f>$K68/(1+R$2)^($B68-サマリー!$C$4)</f>
        <v>122.11972561298573</v>
      </c>
      <c r="T68" s="1">
        <v>65</v>
      </c>
      <c r="U68">
        <v>800</v>
      </c>
      <c r="V68" s="1">
        <f>$U68/(1+V$2)^($B68-サマリー!$C$4)</f>
        <v>593.5383342296991</v>
      </c>
      <c r="W68" s="1">
        <f>$U68/(1+W$2)^($B68-サマリー!$C$4)</f>
        <v>329.58940761272555</v>
      </c>
      <c r="X68" s="1">
        <f>$U68/(1+X$2)^($B68-サマリー!$C$4)</f>
        <v>185.10195892468653</v>
      </c>
    </row>
    <row r="69" spans="2:24" ht="13.5">
      <c r="B69" s="6">
        <v>66</v>
      </c>
      <c r="C69" s="5"/>
      <c r="D69" s="5"/>
      <c r="E69" s="5">
        <v>0</v>
      </c>
      <c r="F69" s="5">
        <v>398.4793560329475</v>
      </c>
      <c r="G69" s="5">
        <v>0</v>
      </c>
      <c r="H69" s="5">
        <v>13.868693809346524</v>
      </c>
      <c r="I69" s="5">
        <v>74.33350628442098</v>
      </c>
      <c r="J69" s="5">
        <v>22.27997090934025</v>
      </c>
      <c r="K69" s="6">
        <v>508.96152703605526</v>
      </c>
      <c r="L69" s="1">
        <f t="shared" si="3"/>
        <v>263.92120481695576</v>
      </c>
      <c r="M69" s="1">
        <f t="shared" si="3"/>
        <v>72.34826559475245</v>
      </c>
      <c r="N69" s="1">
        <f t="shared" si="3"/>
        <v>20.332520374428558</v>
      </c>
      <c r="P69" s="1">
        <f>$K69/(1+P$2)^($B69-サマリー!$C$4)</f>
        <v>373.87150611879247</v>
      </c>
      <c r="Q69" s="1">
        <f>$K69/(1+Q$2)^($B69-サマリー!$C$4)</f>
        <v>203.57806819597283</v>
      </c>
      <c r="R69" s="1">
        <f>$K69/(1+R$2)^($B69-サマリー!$C$4)</f>
        <v>112.15449484723047</v>
      </c>
      <c r="T69" s="1">
        <v>66</v>
      </c>
      <c r="U69">
        <v>800</v>
      </c>
      <c r="V69" s="1">
        <f>$U69/(1+V$2)^($B69-サマリー!$C$4)</f>
        <v>587.6617170591082</v>
      </c>
      <c r="W69" s="1">
        <f>$U69/(1+W$2)^($B69-サマリー!$C$4)</f>
        <v>319.9897161288597</v>
      </c>
      <c r="X69" s="1">
        <f>$U69/(1+X$2)^($B69-サマリー!$C$4)</f>
        <v>176.2875799282728</v>
      </c>
    </row>
    <row r="70" spans="2:24" ht="13.5">
      <c r="B70" s="6">
        <v>67</v>
      </c>
      <c r="C70" s="5"/>
      <c r="D70" s="5"/>
      <c r="E70" s="5">
        <v>67.25295378077831</v>
      </c>
      <c r="F70" s="5">
        <v>398.4793560329475</v>
      </c>
      <c r="G70" s="5">
        <v>0</v>
      </c>
      <c r="H70" s="5">
        <v>13.868693809346524</v>
      </c>
      <c r="I70" s="5">
        <v>74.33350628442098</v>
      </c>
      <c r="J70" s="5">
        <v>25.64261859837916</v>
      </c>
      <c r="K70" s="6">
        <v>579.5771285058725</v>
      </c>
      <c r="L70" s="1">
        <f t="shared" si="3"/>
        <v>297.5631828251894</v>
      </c>
      <c r="M70" s="1">
        <f t="shared" si="3"/>
        <v>79.98659024286222</v>
      </c>
      <c r="N70" s="1">
        <f t="shared" si="3"/>
        <v>22.050995527013</v>
      </c>
      <c r="P70" s="1">
        <f>$K70/(1+P$2)^($B70-サマリー!$C$4)</f>
        <v>421.52882488359944</v>
      </c>
      <c r="Q70" s="1">
        <f>$K70/(1+Q$2)^($B70-サマリー!$C$4)</f>
        <v>225.07126313758954</v>
      </c>
      <c r="R70" s="1">
        <f>$K70/(1+R$2)^($B70-サマリー!$C$4)</f>
        <v>121.63363019771171</v>
      </c>
      <c r="T70" s="1">
        <v>67</v>
      </c>
      <c r="U70">
        <v>800</v>
      </c>
      <c r="V70" s="1">
        <f>$U70/(1+V$2)^($B70-サマリー!$C$4)</f>
        <v>581.8432842169387</v>
      </c>
      <c r="W70" s="1">
        <f>$U70/(1+W$2)^($B70-サマリー!$C$4)</f>
        <v>310.66962730957255</v>
      </c>
      <c r="X70" s="1">
        <f>$U70/(1+X$2)^($B70-サマリー!$C$4)</f>
        <v>167.89293326502172</v>
      </c>
    </row>
    <row r="71" spans="2:24" ht="13.5">
      <c r="B71" s="6">
        <v>68</v>
      </c>
      <c r="C71" s="5"/>
      <c r="D71" s="5"/>
      <c r="E71" s="5">
        <v>0</v>
      </c>
      <c r="F71" s="5">
        <v>398.4793560329475</v>
      </c>
      <c r="G71" s="5">
        <v>0</v>
      </c>
      <c r="H71" s="5">
        <v>13.868693809346524</v>
      </c>
      <c r="I71" s="5">
        <v>74.33350628442098</v>
      </c>
      <c r="J71" s="5">
        <v>22.27997090934025</v>
      </c>
      <c r="K71" s="6">
        <v>508.96152703605526</v>
      </c>
      <c r="L71" s="1">
        <f t="shared" si="3"/>
        <v>258.7209144367765</v>
      </c>
      <c r="M71" s="1">
        <f t="shared" si="3"/>
        <v>68.19517918253601</v>
      </c>
      <c r="N71" s="1">
        <f t="shared" si="3"/>
        <v>18.442195350955608</v>
      </c>
      <c r="P71" s="1">
        <f>$K71/(1+P$2)^($B71-サマリー!$C$4)</f>
        <v>366.50476043406763</v>
      </c>
      <c r="Q71" s="1">
        <f>$K71/(1+Q$2)^($B71-サマリー!$C$4)</f>
        <v>191.89185427087648</v>
      </c>
      <c r="R71" s="1">
        <f>$K71/(1+R$2)^($B71-サマリー!$C$4)</f>
        <v>101.7274329680095</v>
      </c>
      <c r="T71" s="1">
        <v>68</v>
      </c>
      <c r="U71">
        <v>800</v>
      </c>
      <c r="V71" s="1">
        <f>$U71/(1+V$2)^($B71-サマリー!$C$4)</f>
        <v>576.0824596207314</v>
      </c>
      <c r="W71" s="1">
        <f>$U71/(1+W$2)^($B71-サマリー!$C$4)</f>
        <v>301.6209973879345</v>
      </c>
      <c r="X71" s="1">
        <f>$U71/(1+X$2)^($B71-サマリー!$C$4)</f>
        <v>159.89803168097308</v>
      </c>
    </row>
    <row r="72" spans="2:24" ht="13.5">
      <c r="B72" s="6">
        <v>69</v>
      </c>
      <c r="C72" s="5"/>
      <c r="D72" s="5"/>
      <c r="E72" s="5">
        <v>140.87831740054511</v>
      </c>
      <c r="F72" s="5">
        <v>398.4793560329475</v>
      </c>
      <c r="G72" s="5">
        <v>0</v>
      </c>
      <c r="H72" s="5">
        <v>13.868693809346524</v>
      </c>
      <c r="I72" s="5">
        <v>74.33350628442098</v>
      </c>
      <c r="J72" s="5">
        <v>29.323886779367513</v>
      </c>
      <c r="K72" s="6">
        <v>656.8837603066277</v>
      </c>
      <c r="L72" s="1">
        <f t="shared" si="3"/>
        <v>330.60828613798793</v>
      </c>
      <c r="M72" s="1">
        <f t="shared" si="3"/>
        <v>85.45156491585217</v>
      </c>
      <c r="N72" s="1">
        <f t="shared" si="3"/>
        <v>22.668714322584663</v>
      </c>
      <c r="P72" s="1">
        <f>$K72/(1+P$2)^($B72-サマリー!$C$4)</f>
        <v>468.3406093098478</v>
      </c>
      <c r="Q72" s="1">
        <f>$K72/(1+Q$2)^($B72-サマリー!$C$4)</f>
        <v>240.44895018400726</v>
      </c>
      <c r="R72" s="1">
        <f>$K72/(1+R$2)^($B72-サマリー!$C$4)</f>
        <v>125.04097656693557</v>
      </c>
      <c r="T72" s="1">
        <v>69</v>
      </c>
      <c r="U72">
        <v>800</v>
      </c>
      <c r="V72" s="1">
        <f>$U72/(1+V$2)^($B72-サマリー!$C$4)</f>
        <v>570.3786728918133</v>
      </c>
      <c r="W72" s="1">
        <f>$U72/(1+W$2)^($B72-サマリー!$C$4)</f>
        <v>292.83591979411125</v>
      </c>
      <c r="X72" s="1">
        <f>$U72/(1+X$2)^($B72-サマリー!$C$4)</f>
        <v>152.28383969616485</v>
      </c>
    </row>
    <row r="73" spans="2:24" ht="13.5">
      <c r="B73" s="6">
        <v>70</v>
      </c>
      <c r="C73" s="5"/>
      <c r="D73" s="5"/>
      <c r="E73" s="5">
        <v>0</v>
      </c>
      <c r="F73" s="5">
        <v>398.4793560329475</v>
      </c>
      <c r="G73" s="5">
        <v>0</v>
      </c>
      <c r="H73" s="5">
        <v>13.868693809346524</v>
      </c>
      <c r="I73" s="5">
        <v>95.63287337302856</v>
      </c>
      <c r="J73" s="5">
        <v>23.344939263770698</v>
      </c>
      <c r="K73" s="6">
        <v>531.3258624790933</v>
      </c>
      <c r="L73" s="1">
        <f t="shared" si="3"/>
        <v>264.767570928875</v>
      </c>
      <c r="M73" s="1">
        <f t="shared" si="3"/>
        <v>67.10505343213948</v>
      </c>
      <c r="N73" s="1">
        <f t="shared" si="3"/>
        <v>17.46264482690966</v>
      </c>
      <c r="P73" s="1">
        <f>$K73/(1+P$2)^($B73-サマリー!$C$4)</f>
        <v>375.07047068554874</v>
      </c>
      <c r="Q73" s="1">
        <f>$K73/(1+Q$2)^($B73-サマリー!$C$4)</f>
        <v>188.82439035129212</v>
      </c>
      <c r="R73" s="1">
        <f>$K73/(1+R$2)^($B73-サマリー!$C$4)</f>
        <v>96.32421722403899</v>
      </c>
      <c r="T73" s="1">
        <v>70</v>
      </c>
      <c r="U73">
        <v>800</v>
      </c>
      <c r="V73" s="1">
        <f>$U73/(1+V$2)^($B73-サマリー!$C$4)</f>
        <v>564.7313592988252</v>
      </c>
      <c r="W73" s="1">
        <f>$U73/(1+W$2)^($B73-サマリー!$C$4)</f>
        <v>284.30671824670986</v>
      </c>
      <c r="X73" s="1">
        <f>$U73/(1+X$2)^($B73-サマリー!$C$4)</f>
        <v>145.03222828206174</v>
      </c>
    </row>
    <row r="74" spans="2:24" ht="13.5">
      <c r="B74" s="6">
        <v>71</v>
      </c>
      <c r="C74" s="5"/>
      <c r="D74" s="5"/>
      <c r="E74" s="5">
        <v>6.570869778384957</v>
      </c>
      <c r="F74" s="5">
        <v>398.4793560329475</v>
      </c>
      <c r="G74" s="5">
        <v>0</v>
      </c>
      <c r="H74" s="5">
        <v>13.868693809346524</v>
      </c>
      <c r="I74" s="5">
        <v>74.33350628442098</v>
      </c>
      <c r="J74" s="5">
        <v>22.608514398259558</v>
      </c>
      <c r="K74" s="6">
        <v>515.8609403033596</v>
      </c>
      <c r="L74" s="1">
        <f t="shared" si="3"/>
        <v>254.51601035021403</v>
      </c>
      <c r="M74" s="1">
        <f t="shared" si="3"/>
        <v>63.2542471819735</v>
      </c>
      <c r="N74" s="1">
        <f t="shared" si="3"/>
        <v>16.14702105079034</v>
      </c>
      <c r="P74" s="1">
        <f>$K74/(1+P$2)^($B74-サマリー!$C$4)</f>
        <v>360.54808171619595</v>
      </c>
      <c r="Q74" s="1">
        <f>$K74/(1+Q$2)^($B74-サマリー!$C$4)</f>
        <v>177.98875122489088</v>
      </c>
      <c r="R74" s="1">
        <f>$K74/(1+R$2)^($B74-サマリー!$C$4)</f>
        <v>89.0672162569951</v>
      </c>
      <c r="T74" s="1">
        <v>71</v>
      </c>
      <c r="U74">
        <v>800</v>
      </c>
      <c r="V74" s="1">
        <f>$U74/(1+V$2)^($B74-サマリー!$C$4)</f>
        <v>559.139959701807</v>
      </c>
      <c r="W74" s="1">
        <f>$U74/(1+W$2)^($B74-サマリー!$C$4)</f>
        <v>276.02594004534944</v>
      </c>
      <c r="X74" s="1">
        <f>$U74/(1+X$2)^($B74-サマリー!$C$4)</f>
        <v>138.12593169720165</v>
      </c>
    </row>
    <row r="75" spans="2:24" ht="13.5">
      <c r="B75" s="6">
        <v>72</v>
      </c>
      <c r="C75" s="5"/>
      <c r="D75" s="5"/>
      <c r="E75" s="5">
        <v>154.33280551714256</v>
      </c>
      <c r="F75" s="5">
        <v>398.4793560329475</v>
      </c>
      <c r="G75" s="5">
        <v>0</v>
      </c>
      <c r="H75" s="5">
        <v>13.868693809346524</v>
      </c>
      <c r="I75" s="5">
        <v>74.33350628442098</v>
      </c>
      <c r="J75" s="5">
        <v>29.996611185197366</v>
      </c>
      <c r="K75" s="6">
        <v>671.0109728290549</v>
      </c>
      <c r="L75" s="1">
        <f t="shared" si="3"/>
        <v>327.7862333609308</v>
      </c>
      <c r="M75" s="1">
        <f t="shared" si="3"/>
        <v>79.88209446896236</v>
      </c>
      <c r="N75" s="1">
        <f t="shared" si="3"/>
        <v>20.00322818118659</v>
      </c>
      <c r="P75" s="1">
        <f>$K75/(1+P$2)^($B75-サマリー!$C$4)</f>
        <v>464.34288156820304</v>
      </c>
      <c r="Q75" s="1">
        <f>$K75/(1+Q$2)^($B75-サマリー!$C$4)</f>
        <v>224.77722640277224</v>
      </c>
      <c r="R75" s="1">
        <f>$K75/(1+R$2)^($B75-サマリー!$C$4)</f>
        <v>110.33811404887962</v>
      </c>
      <c r="T75" s="1">
        <v>72</v>
      </c>
      <c r="U75">
        <v>800</v>
      </c>
      <c r="V75" s="1">
        <f>$U75/(1+V$2)^($B75-サマリー!$C$4)</f>
        <v>553.6039204968386</v>
      </c>
      <c r="W75" s="1">
        <f>$U75/(1+W$2)^($B75-サマリー!$C$4)</f>
        <v>267.9863495585917</v>
      </c>
      <c r="X75" s="1">
        <f>$U75/(1+X$2)^($B75-サマリー!$C$4)</f>
        <v>131.54850637828727</v>
      </c>
    </row>
    <row r="76" spans="2:24" ht="13.5">
      <c r="B76" s="6">
        <v>73</v>
      </c>
      <c r="C76" s="5"/>
      <c r="D76" s="5"/>
      <c r="E76" s="5">
        <v>0</v>
      </c>
      <c r="F76" s="5">
        <v>398.4793560329475</v>
      </c>
      <c r="G76" s="5">
        <v>0</v>
      </c>
      <c r="H76" s="5">
        <v>13.868693809346524</v>
      </c>
      <c r="I76" s="5">
        <v>74.33350628442098</v>
      </c>
      <c r="J76" s="5">
        <v>22.27997090934025</v>
      </c>
      <c r="K76" s="6">
        <v>508.96152703605526</v>
      </c>
      <c r="L76" s="1">
        <f t="shared" si="3"/>
        <v>246.1640727528344</v>
      </c>
      <c r="M76" s="1">
        <f t="shared" si="3"/>
        <v>58.82576061550763</v>
      </c>
      <c r="N76" s="1">
        <f t="shared" si="3"/>
        <v>14.449942624596684</v>
      </c>
      <c r="P76" s="1">
        <f>$K76/(1+P$2)^($B76-サマリー!$C$4)</f>
        <v>348.7167038975469</v>
      </c>
      <c r="Q76" s="1">
        <f>$K76/(1+Q$2)^($B76-サマリー!$C$4)</f>
        <v>165.52759914582393</v>
      </c>
      <c r="R76" s="1">
        <f>$K76/(1+R$2)^($B76-サマリー!$C$4)</f>
        <v>79.70610557810163</v>
      </c>
      <c r="T76" s="1">
        <v>73</v>
      </c>
      <c r="U76">
        <v>800</v>
      </c>
      <c r="V76" s="1">
        <f>$U76/(1+V$2)^($B76-サマリー!$C$4)</f>
        <v>548.1226935612262</v>
      </c>
      <c r="W76" s="1">
        <f>$U76/(1+W$2)^($B76-サマリー!$C$4)</f>
        <v>260.18092190154533</v>
      </c>
      <c r="X76" s="1">
        <f>$U76/(1+X$2)^($B76-サマリー!$C$4)</f>
        <v>125.28429178884505</v>
      </c>
    </row>
    <row r="77" spans="2:24" ht="13.5">
      <c r="B77" s="6">
        <v>74</v>
      </c>
      <c r="C77" s="5"/>
      <c r="D77" s="5"/>
      <c r="E77" s="5">
        <v>105.17760307124463</v>
      </c>
      <c r="F77" s="5">
        <v>398.4793560329475</v>
      </c>
      <c r="G77" s="5">
        <v>0</v>
      </c>
      <c r="H77" s="5">
        <v>13.868693809346524</v>
      </c>
      <c r="I77" s="5">
        <v>74.33350628442098</v>
      </c>
      <c r="J77" s="5">
        <v>27.538851062902495</v>
      </c>
      <c r="K77" s="6">
        <v>619.3980102608622</v>
      </c>
      <c r="L77" s="1">
        <f t="shared" si="3"/>
        <v>296.611609842371</v>
      </c>
      <c r="M77" s="1">
        <f t="shared" si="3"/>
        <v>69.50486077225432</v>
      </c>
      <c r="N77" s="1">
        <f t="shared" si="3"/>
        <v>16.74795073538935</v>
      </c>
      <c r="P77" s="1">
        <f>$K77/(1+P$2)^($B77-サマリー!$C$4)</f>
        <v>420.1808239735742</v>
      </c>
      <c r="Q77" s="1">
        <f>$K77/(1+Q$2)^($B77-サマリー!$C$4)</f>
        <v>195.57711812336643</v>
      </c>
      <c r="R77" s="1">
        <f>$K77/(1+R$2)^($B77-サマリー!$C$4)</f>
        <v>92.38195363208558</v>
      </c>
      <c r="T77" s="1">
        <v>74</v>
      </c>
      <c r="U77">
        <v>800</v>
      </c>
      <c r="V77" s="1">
        <f>$U77/(1+V$2)^($B77-サマリー!$C$4)</f>
        <v>542.695736199234</v>
      </c>
      <c r="W77" s="1">
        <f>$U77/(1+W$2)^($B77-サマリー!$C$4)</f>
        <v>252.6028367976168</v>
      </c>
      <c r="X77" s="1">
        <f>$U77/(1+X$2)^($B77-サマリー!$C$4)</f>
        <v>119.31837313223336</v>
      </c>
    </row>
    <row r="78" spans="2:24" ht="13.5">
      <c r="B78" s="6">
        <v>75</v>
      </c>
      <c r="C78" s="5"/>
      <c r="D78" s="5"/>
      <c r="E78" s="5">
        <v>13.581975873022119</v>
      </c>
      <c r="F78" s="5">
        <v>115.93814008386235</v>
      </c>
      <c r="G78" s="5">
        <v>498.4033437701907</v>
      </c>
      <c r="H78" s="5">
        <v>13.868693809346524</v>
      </c>
      <c r="I78" s="5">
        <v>71.01051327216706</v>
      </c>
      <c r="J78" s="5">
        <v>33.58602644343398</v>
      </c>
      <c r="K78" s="6">
        <v>746.3886932520227</v>
      </c>
      <c r="L78" s="1">
        <f t="shared" si="3"/>
        <v>353.8848886875922</v>
      </c>
      <c r="M78" s="1">
        <f t="shared" si="3"/>
        <v>81.31547419354406</v>
      </c>
      <c r="N78" s="1">
        <f t="shared" si="3"/>
        <v>19.22063013404453</v>
      </c>
      <c r="P78" s="1">
        <f>$K78/(1+P$2)^($B78-サマリー!$C$4)</f>
        <v>501.31430863266166</v>
      </c>
      <c r="Q78" s="1">
        <f>$K78/(1+Q$2)^($B78-サマリー!$C$4)</f>
        <v>228.81055979263007</v>
      </c>
      <c r="R78" s="1">
        <f>$K78/(1+R$2)^($B78-サマリー!$C$4)</f>
        <v>106.02129119419634</v>
      </c>
      <c r="T78" s="1">
        <v>75</v>
      </c>
      <c r="V78" s="1">
        <f>$U78/(1+V$2)^($B78-サマリー!$C$4)</f>
        <v>0</v>
      </c>
      <c r="W78" s="1">
        <f>$U78/(1+W$2)^($B78-サマリー!$C$4)</f>
        <v>0</v>
      </c>
      <c r="X78" s="1">
        <f>$U78/(1+X$2)^($B78-サマリー!$C$4)</f>
        <v>0</v>
      </c>
    </row>
    <row r="79" spans="2:24" ht="13.5">
      <c r="B79" s="6">
        <v>76</v>
      </c>
      <c r="C79" s="5"/>
      <c r="D79" s="5"/>
      <c r="E79" s="5">
        <v>147.93497490684166</v>
      </c>
      <c r="F79" s="5">
        <v>115.93814008386235</v>
      </c>
      <c r="G79" s="5">
        <v>431.5342849613947</v>
      </c>
      <c r="H79" s="5">
        <v>13.868693809346524</v>
      </c>
      <c r="I79" s="5">
        <v>71.01051327216706</v>
      </c>
      <c r="J79" s="5">
        <v>36.960223454685206</v>
      </c>
      <c r="K79" s="6">
        <v>817.2468304882975</v>
      </c>
      <c r="L79" s="1">
        <f t="shared" si="3"/>
        <v>383.64437721608624</v>
      </c>
      <c r="M79" s="1">
        <f t="shared" si="3"/>
        <v>86.4418727719475</v>
      </c>
      <c r="N79" s="1">
        <f t="shared" si="3"/>
        <v>20.04317487281051</v>
      </c>
      <c r="P79" s="1">
        <f>$K79/(1+P$2)^($B79-サマリー!$C$4)</f>
        <v>543.4716821002072</v>
      </c>
      <c r="Q79" s="1">
        <f>$K79/(1+Q$2)^($B79-サマリー!$C$4)</f>
        <v>243.23554027854303</v>
      </c>
      <c r="R79" s="1">
        <f>$K79/(1+R$2)^($B79-サマリー!$C$4)</f>
        <v>110.55846061376162</v>
      </c>
      <c r="T79" s="1">
        <v>76</v>
      </c>
      <c r="V79" s="1">
        <f>$U79/(1+V$2)^($B79-サマリー!$C$4)</f>
        <v>0</v>
      </c>
      <c r="W79" s="1">
        <f>$U79/(1+W$2)^($B79-サマリー!$C$4)</f>
        <v>0</v>
      </c>
      <c r="X79" s="1">
        <f>$U79/(1+X$2)^($B79-サマリー!$C$4)</f>
        <v>0</v>
      </c>
    </row>
    <row r="80" spans="2:24" ht="13.5">
      <c r="B80" s="6">
        <v>77</v>
      </c>
      <c r="C80" s="5"/>
      <c r="D80" s="5"/>
      <c r="E80" s="5">
        <v>90.6123116147596</v>
      </c>
      <c r="F80" s="5">
        <v>115.93814008386235</v>
      </c>
      <c r="G80" s="5">
        <v>35.48984356142854</v>
      </c>
      <c r="H80" s="5">
        <v>13.868693809346524</v>
      </c>
      <c r="I80" s="5">
        <v>71.01051327216706</v>
      </c>
      <c r="J80" s="5">
        <v>14.291868220082733</v>
      </c>
      <c r="K80" s="6">
        <v>341.2113705616468</v>
      </c>
      <c r="L80" s="1">
        <f t="shared" si="3"/>
        <v>158.5906992356013</v>
      </c>
      <c r="M80" s="1">
        <f t="shared" si="3"/>
        <v>35.039442924672</v>
      </c>
      <c r="N80" s="1">
        <f t="shared" si="3"/>
        <v>7.969800803687387</v>
      </c>
      <c r="P80" s="1">
        <f>$K80/(1+P$2)^($B80-サマリー!$C$4)</f>
        <v>224.6600216180787</v>
      </c>
      <c r="Q80" s="1">
        <f>$K80/(1+Q$2)^($B80-サマリー!$C$4)</f>
        <v>98.5961728678284</v>
      </c>
      <c r="R80" s="1">
        <f>$K80/(1+R$2)^($B80-サマリー!$C$4)</f>
        <v>43.96154370978871</v>
      </c>
      <c r="T80" s="1">
        <v>77</v>
      </c>
      <c r="V80" s="1">
        <f>$U80/(1+V$2)^($B80-サマリー!$C$4)</f>
        <v>0</v>
      </c>
      <c r="W80" s="1">
        <f>$U80/(1+W$2)^($B80-サマリー!$C$4)</f>
        <v>0</v>
      </c>
      <c r="X80" s="1">
        <f>$U80/(1+X$2)^($B80-サマリー!$C$4)</f>
        <v>0</v>
      </c>
    </row>
    <row r="81" spans="2:24" ht="13.5">
      <c r="B81" s="6">
        <v>78</v>
      </c>
      <c r="C81" s="5"/>
      <c r="D81" s="5"/>
      <c r="E81" s="5">
        <v>153.66528810120462</v>
      </c>
      <c r="F81" s="5">
        <v>115.93814008386235</v>
      </c>
      <c r="G81" s="5">
        <v>35.48984356142854</v>
      </c>
      <c r="H81" s="5">
        <v>13.868693809346524</v>
      </c>
      <c r="I81" s="5">
        <v>71.01051327216706</v>
      </c>
      <c r="J81" s="5">
        <v>17.444517044405018</v>
      </c>
      <c r="K81" s="6">
        <v>407.416995872414</v>
      </c>
      <c r="L81" s="1">
        <f t="shared" si="3"/>
        <v>187.4873570884268</v>
      </c>
      <c r="M81" s="1">
        <f t="shared" si="3"/>
        <v>40.619597450878075</v>
      </c>
      <c r="N81" s="1">
        <f t="shared" si="3"/>
        <v>9.06303828703327</v>
      </c>
      <c r="P81" s="1">
        <f>$K81/(1+P$2)^($B81-サマリー!$C$4)</f>
        <v>265.595106772484</v>
      </c>
      <c r="Q81" s="1">
        <f>$K81/(1+Q$2)^($B81-サマリー!$C$4)</f>
        <v>114.29796017871101</v>
      </c>
      <c r="R81" s="1">
        <f>$K81/(1+R$2)^($B81-サマリー!$C$4)</f>
        <v>49.99185846835246</v>
      </c>
      <c r="T81" s="1">
        <v>78</v>
      </c>
      <c r="V81" s="1">
        <f>$U81/(1+V$2)^($B81-サマリー!$C$4)</f>
        <v>0</v>
      </c>
      <c r="W81" s="1">
        <f>$U81/(1+W$2)^($B81-サマリー!$C$4)</f>
        <v>0</v>
      </c>
      <c r="X81" s="1">
        <f>$U81/(1+X$2)^($B81-サマリー!$C$4)</f>
        <v>0</v>
      </c>
    </row>
    <row r="82" spans="2:24" ht="13.5">
      <c r="B82" s="6">
        <v>79</v>
      </c>
      <c r="C82" s="5"/>
      <c r="D82" s="5"/>
      <c r="E82" s="5">
        <v>0</v>
      </c>
      <c r="F82" s="5">
        <v>115.93814008386235</v>
      </c>
      <c r="G82" s="5">
        <v>35.48984356142854</v>
      </c>
      <c r="H82" s="5">
        <v>13.868693809346524</v>
      </c>
      <c r="I82" s="5">
        <v>92.30988036077466</v>
      </c>
      <c r="J82" s="5">
        <v>10.826220993775166</v>
      </c>
      <c r="K82" s="6">
        <v>268.43277880918725</v>
      </c>
      <c r="L82" s="1">
        <f t="shared" si="3"/>
        <v>122.30579033983338</v>
      </c>
      <c r="M82" s="1">
        <f t="shared" si="3"/>
        <v>25.98332918727233</v>
      </c>
      <c r="N82" s="1">
        <f t="shared" si="3"/>
        <v>5.686969783011664</v>
      </c>
      <c r="P82" s="1">
        <f>$K82/(1+P$2)^($B82-サマリー!$C$4)</f>
        <v>173.25871967399038</v>
      </c>
      <c r="Q82" s="1">
        <f>$K82/(1+Q$2)^($B82-サマリー!$C$4)</f>
        <v>73.11351443964134</v>
      </c>
      <c r="R82" s="1">
        <f>$K82/(1+R$2)^($B82-サマリー!$C$4)</f>
        <v>31.369412718125112</v>
      </c>
      <c r="T82" s="1">
        <v>79</v>
      </c>
      <c r="V82" s="1">
        <f>$U82/(1+V$2)^($B82-サマリー!$C$4)</f>
        <v>0</v>
      </c>
      <c r="W82" s="1">
        <f>$U82/(1+W$2)^($B82-サマリー!$C$4)</f>
        <v>0</v>
      </c>
      <c r="X82" s="1">
        <f>$U82/(1+X$2)^($B82-サマリー!$C$4)</f>
        <v>0</v>
      </c>
    </row>
    <row r="83" spans="2:24" ht="13.5">
      <c r="B83" s="6">
        <v>80</v>
      </c>
      <c r="C83" s="5"/>
      <c r="D83" s="5"/>
      <c r="E83" s="5">
        <v>0</v>
      </c>
      <c r="F83" s="5">
        <v>115.93814008386235</v>
      </c>
      <c r="G83" s="5">
        <v>0.2374141803542796</v>
      </c>
      <c r="H83" s="5">
        <v>13.868693809346524</v>
      </c>
      <c r="I83" s="5">
        <v>71.01051327216706</v>
      </c>
      <c r="J83" s="5">
        <v>7.998631170291048</v>
      </c>
      <c r="K83" s="6">
        <v>209.05339251602126</v>
      </c>
      <c r="L83" s="1">
        <f t="shared" si="3"/>
        <v>94.30773556046788</v>
      </c>
      <c r="M83" s="1">
        <f t="shared" si="3"/>
        <v>19.646230868307583</v>
      </c>
      <c r="N83" s="1">
        <f t="shared" si="3"/>
        <v>4.218065254278528</v>
      </c>
      <c r="P83" s="1">
        <f>$K83/(1+P$2)^($B83-サマリー!$C$4)</f>
        <v>133.59659811002686</v>
      </c>
      <c r="Q83" s="1">
        <f>$K83/(1+Q$2)^($B83-サマリー!$C$4)</f>
        <v>55.28179141024553</v>
      </c>
      <c r="R83" s="1">
        <f>$K83/(1+R$2)^($B83-サマリー!$C$4)</f>
        <v>23.266912764107275</v>
      </c>
      <c r="T83" s="1">
        <v>80</v>
      </c>
      <c r="V83" s="1">
        <f>$U83/(1+V$2)^($B83-サマリー!$C$4)</f>
        <v>0</v>
      </c>
      <c r="W83" s="1">
        <f>$U83/(1+W$2)^($B83-サマリー!$C$4)</f>
        <v>0</v>
      </c>
      <c r="X83" s="1">
        <f>$U83/(1+X$2)^($B83-サマリー!$C$4)</f>
        <v>0</v>
      </c>
    </row>
    <row r="84" spans="2:24" ht="13.5">
      <c r="B84" s="6">
        <v>81</v>
      </c>
      <c r="C84" s="5"/>
      <c r="D84" s="5"/>
      <c r="E84" s="5">
        <v>0</v>
      </c>
      <c r="F84" s="5">
        <v>115.93814008386235</v>
      </c>
      <c r="G84" s="5">
        <v>0.2374141803542796</v>
      </c>
      <c r="H84" s="5">
        <v>13.868693809346524</v>
      </c>
      <c r="I84" s="5">
        <v>71.01051327216706</v>
      </c>
      <c r="J84" s="5">
        <v>7.998631170291048</v>
      </c>
      <c r="K84" s="6">
        <v>209.05339251602126</v>
      </c>
      <c r="L84" s="1">
        <f t="shared" si="3"/>
        <v>93.37399560442363</v>
      </c>
      <c r="M84" s="1">
        <f t="shared" si="3"/>
        <v>19.07401055175493</v>
      </c>
      <c r="N84" s="1">
        <f t="shared" si="3"/>
        <v>4.017205004074788</v>
      </c>
      <c r="P84" s="1">
        <f>$K84/(1+P$2)^($B84-サマリー!$C$4)</f>
        <v>132.27385951487804</v>
      </c>
      <c r="Q84" s="1">
        <f>$K84/(1+Q$2)^($B84-サマリー!$C$4)</f>
        <v>53.67164214586945</v>
      </c>
      <c r="R84" s="1">
        <f>$K84/(1+R$2)^($B84-サマリー!$C$4)</f>
        <v>22.15896453724503</v>
      </c>
      <c r="T84" s="1">
        <v>81</v>
      </c>
      <c r="V84" s="1">
        <f>$U84/(1+V$2)^($B84-サマリー!$C$4)</f>
        <v>0</v>
      </c>
      <c r="W84" s="1">
        <f>$U84/(1+W$2)^($B84-サマリー!$C$4)</f>
        <v>0</v>
      </c>
      <c r="X84" s="1">
        <f>$U84/(1+X$2)^($B84-サマリー!$C$4)</f>
        <v>0</v>
      </c>
    </row>
    <row r="85" spans="2:24" ht="13.5">
      <c r="B85" s="6">
        <v>82</v>
      </c>
      <c r="C85" s="5"/>
      <c r="D85" s="5"/>
      <c r="E85" s="5">
        <v>87.03583888487972</v>
      </c>
      <c r="F85" s="5">
        <v>115.93814008386235</v>
      </c>
      <c r="G85" s="5">
        <v>0.2374141803542796</v>
      </c>
      <c r="H85" s="5">
        <v>13.868693809346524</v>
      </c>
      <c r="I85" s="5">
        <v>71.01051327216706</v>
      </c>
      <c r="J85" s="5">
        <v>12.350423114535033</v>
      </c>
      <c r="K85" s="6">
        <v>300.44102334514497</v>
      </c>
      <c r="L85" s="1">
        <f t="shared" si="3"/>
        <v>132.86377337987483</v>
      </c>
      <c r="M85" s="1">
        <f t="shared" si="3"/>
        <v>26.61379496756133</v>
      </c>
      <c r="N85" s="1">
        <f t="shared" si="3"/>
        <v>5.498404784974322</v>
      </c>
      <c r="P85" s="1">
        <f>$K85/(1+P$2)^($B85-サマリー!$C$4)</f>
        <v>188.21518754664467</v>
      </c>
      <c r="Q85" s="1">
        <f>$K85/(1+Q$2)^($B85-サマリー!$C$4)</f>
        <v>74.88755842756258</v>
      </c>
      <c r="R85" s="1">
        <f>$K85/(1+R$2)^($B85-サマリー!$C$4)</f>
        <v>30.329285291161124</v>
      </c>
      <c r="T85" s="1">
        <v>82</v>
      </c>
      <c r="V85" s="1">
        <f>$U85/(1+V$2)^($B85-サマリー!$C$4)</f>
        <v>0</v>
      </c>
      <c r="W85" s="1">
        <f>$U85/(1+W$2)^($B85-サマリー!$C$4)</f>
        <v>0</v>
      </c>
      <c r="X85" s="1">
        <f>$U85/(1+X$2)^($B85-サマリー!$C$4)</f>
        <v>0</v>
      </c>
    </row>
    <row r="86" spans="2:24" ht="13.5">
      <c r="B86" s="6">
        <v>83</v>
      </c>
      <c r="C86" s="5"/>
      <c r="D86" s="5"/>
      <c r="E86" s="5">
        <v>0</v>
      </c>
      <c r="F86" s="5">
        <v>115.93814008386235</v>
      </c>
      <c r="G86" s="5">
        <v>0.2374141803542796</v>
      </c>
      <c r="H86" s="5">
        <v>13.868693809346524</v>
      </c>
      <c r="I86" s="5">
        <v>71.01051327216706</v>
      </c>
      <c r="J86" s="5">
        <v>7.998631170291048</v>
      </c>
      <c r="K86" s="6">
        <v>209.05339251602126</v>
      </c>
      <c r="L86" s="1">
        <f t="shared" si="3"/>
        <v>91.53415900835569</v>
      </c>
      <c r="M86" s="1">
        <f t="shared" si="3"/>
        <v>17.979084316858266</v>
      </c>
      <c r="N86" s="1">
        <f t="shared" si="3"/>
        <v>3.6437233597050236</v>
      </c>
      <c r="P86" s="1">
        <f>$K86/(1+P$2)^($B86-サマリー!$C$4)</f>
        <v>129.667541922241</v>
      </c>
      <c r="Q86" s="1">
        <f>$K86/(1+Q$2)^($B86-サマリー!$C$4)</f>
        <v>50.59067032318734</v>
      </c>
      <c r="R86" s="1">
        <f>$K86/(1+R$2)^($B86-サマリー!$C$4)</f>
        <v>20.098834047387776</v>
      </c>
      <c r="T86" s="1">
        <v>83</v>
      </c>
      <c r="V86" s="1">
        <f>$U86/(1+V$2)^($B86-サマリー!$C$4)</f>
        <v>0</v>
      </c>
      <c r="W86" s="1">
        <f>$U86/(1+W$2)^($B86-サマリー!$C$4)</f>
        <v>0</v>
      </c>
      <c r="X86" s="1">
        <f>$U86/(1+X$2)^($B86-サマリー!$C$4)</f>
        <v>0</v>
      </c>
    </row>
    <row r="87" spans="2:24" ht="13.5">
      <c r="B87" s="6">
        <v>84</v>
      </c>
      <c r="C87" s="5"/>
      <c r="D87" s="5"/>
      <c r="E87" s="5">
        <v>5.40722844491643</v>
      </c>
      <c r="F87" s="5">
        <v>115.93814008386235</v>
      </c>
      <c r="G87" s="5">
        <v>0.2374141803542796</v>
      </c>
      <c r="H87" s="5">
        <v>13.868693809346524</v>
      </c>
      <c r="I87" s="5">
        <v>71.01051327216706</v>
      </c>
      <c r="J87" s="5">
        <v>8.268992592536875</v>
      </c>
      <c r="K87" s="6">
        <v>214.73098238318352</v>
      </c>
      <c r="L87" s="1">
        <f t="shared" si="3"/>
        <v>93.08920325945587</v>
      </c>
      <c r="M87" s="1">
        <f t="shared" si="3"/>
        <v>17.929485847251826</v>
      </c>
      <c r="N87" s="1">
        <f t="shared" si="3"/>
        <v>3.5644587166640247</v>
      </c>
      <c r="P87" s="1">
        <f>$K87/(1+P$2)^($B87-サマリー!$C$4)</f>
        <v>131.87042189410013</v>
      </c>
      <c r="Q87" s="1">
        <f>$K87/(1+Q$2)^($B87-サマリー!$C$4)</f>
        <v>50.451107051767494</v>
      </c>
      <c r="R87" s="1">
        <f>$K87/(1+R$2)^($B87-サマリー!$C$4)</f>
        <v>19.66160905826691</v>
      </c>
      <c r="T87" s="1">
        <v>84</v>
      </c>
      <c r="V87" s="1">
        <f>$U87/(1+V$2)^($B87-サマリー!$C$4)</f>
        <v>0</v>
      </c>
      <c r="W87" s="1">
        <f>$U87/(1+W$2)^($B87-サマリー!$C$4)</f>
        <v>0</v>
      </c>
      <c r="X87" s="1">
        <f>$U87/(1+X$2)^($B87-サマリー!$C$4)</f>
        <v>0</v>
      </c>
    </row>
    <row r="88" spans="2:24" ht="13.5">
      <c r="B88" s="6">
        <v>85</v>
      </c>
      <c r="C88" s="5"/>
      <c r="D88" s="5"/>
      <c r="E88" s="5">
        <v>11.72909028908223</v>
      </c>
      <c r="F88" s="5">
        <v>32.19739301856022</v>
      </c>
      <c r="G88" s="5">
        <v>119.38780863393778</v>
      </c>
      <c r="H88" s="5">
        <v>14.111272999603525</v>
      </c>
      <c r="I88" s="5">
        <v>59.229427738273124</v>
      </c>
      <c r="J88" s="5">
        <v>9.778642736977389</v>
      </c>
      <c r="K88" s="6">
        <v>246.43363541643427</v>
      </c>
      <c r="L88" s="1">
        <f t="shared" si="3"/>
        <v>105.77504343011906</v>
      </c>
      <c r="M88" s="1">
        <f t="shared" si="3"/>
        <v>19.977258252081473</v>
      </c>
      <c r="N88" s="1">
        <f t="shared" si="3"/>
        <v>3.895915806530159</v>
      </c>
      <c r="P88" s="1">
        <f>$K88/(1+P$2)^($B88-サマリー!$C$4)</f>
        <v>149.8412180424337</v>
      </c>
      <c r="Q88" s="1">
        <f>$K88/(1+Q$2)^($B88-サマリー!$C$4)</f>
        <v>56.21325693681571</v>
      </c>
      <c r="R88" s="1">
        <f>$K88/(1+R$2)^($B88-サマリー!$C$4)</f>
        <v>21.489931459665915</v>
      </c>
      <c r="T88" s="1">
        <v>85</v>
      </c>
      <c r="V88" s="1">
        <f>$U88/(1+V$2)^($B88-サマリー!$C$4)</f>
        <v>0</v>
      </c>
      <c r="W88" s="1">
        <f>$U88/(1+W$2)^($B88-サマリー!$C$4)</f>
        <v>0</v>
      </c>
      <c r="X88" s="1">
        <f>$U88/(1+X$2)^($B88-サマリー!$C$4)</f>
        <v>0</v>
      </c>
    </row>
    <row r="89" spans="2:24" ht="13.5">
      <c r="B89" s="6">
        <v>86</v>
      </c>
      <c r="C89" s="5"/>
      <c r="D89" s="5"/>
      <c r="E89" s="5">
        <v>0</v>
      </c>
      <c r="F89" s="5">
        <v>32.19739301856022</v>
      </c>
      <c r="G89" s="5">
        <v>119.36547429461073</v>
      </c>
      <c r="H89" s="5">
        <v>14.111272999603525</v>
      </c>
      <c r="I89" s="5">
        <v>59.229427738273124</v>
      </c>
      <c r="J89" s="5">
        <v>9.19107150555692</v>
      </c>
      <c r="K89" s="6">
        <v>234.09463955660453</v>
      </c>
      <c r="L89" s="1">
        <f t="shared" si="3"/>
        <v>99.48401945468514</v>
      </c>
      <c r="M89" s="1">
        <f t="shared" si="3"/>
        <v>18.424263849252693</v>
      </c>
      <c r="N89" s="1">
        <f t="shared" si="3"/>
        <v>3.5246155185771526</v>
      </c>
      <c r="P89" s="1">
        <f>$K89/(1+P$2)^($B89-サマリー!$C$4)</f>
        <v>140.9293361405753</v>
      </c>
      <c r="Q89" s="1">
        <f>$K89/(1+Q$2)^($B89-サマリー!$C$4)</f>
        <v>51.84334429484669</v>
      </c>
      <c r="R89" s="1">
        <f>$K89/(1+R$2)^($B89-サマリー!$C$4)</f>
        <v>19.441833365325703</v>
      </c>
      <c r="T89" s="1">
        <v>86</v>
      </c>
      <c r="V89" s="1">
        <f>$U89/(1+V$2)^($B89-サマリー!$C$4)</f>
        <v>0</v>
      </c>
      <c r="W89" s="1">
        <f>$U89/(1+W$2)^($B89-サマリー!$C$4)</f>
        <v>0</v>
      </c>
      <c r="X89" s="1">
        <f>$U89/(1+X$2)^($B89-サマリー!$C$4)</f>
        <v>0</v>
      </c>
    </row>
    <row r="90" spans="2:24" ht="13.5">
      <c r="B90" s="6">
        <v>87</v>
      </c>
      <c r="C90" s="5"/>
      <c r="D90" s="5"/>
      <c r="E90" s="5">
        <v>1.1398226530309532</v>
      </c>
      <c r="F90" s="5">
        <v>32.19739301856022</v>
      </c>
      <c r="G90" s="5">
        <v>110.13314455826124</v>
      </c>
      <c r="H90" s="5">
        <v>14.111272999603525</v>
      </c>
      <c r="I90" s="5">
        <v>59.229427738273124</v>
      </c>
      <c r="J90" s="5">
        <v>8.786446151391004</v>
      </c>
      <c r="K90" s="6">
        <v>225.59750711912008</v>
      </c>
      <c r="L90" s="1">
        <f t="shared" si="3"/>
        <v>94.92372604057648</v>
      </c>
      <c r="M90" s="1">
        <f t="shared" si="3"/>
        <v>17.238352095251333</v>
      </c>
      <c r="N90" s="1">
        <f t="shared" si="3"/>
        <v>3.234932903125735</v>
      </c>
      <c r="P90" s="1">
        <f>$K90/(1+P$2)^($B90-サマリー!$C$4)</f>
        <v>134.4692119218377</v>
      </c>
      <c r="Q90" s="1">
        <f>$K90/(1+Q$2)^($B90-サマリー!$C$4)</f>
        <v>48.506351736064396</v>
      </c>
      <c r="R90" s="1">
        <f>$K90/(1+R$2)^($B90-サマリー!$C$4)</f>
        <v>17.843939606771368</v>
      </c>
      <c r="T90" s="1">
        <v>87</v>
      </c>
      <c r="V90" s="1">
        <f>$U90/(1+V$2)^($B90-サマリー!$C$4)</f>
        <v>0</v>
      </c>
      <c r="W90" s="1">
        <f>$U90/(1+W$2)^($B90-サマリー!$C$4)</f>
        <v>0</v>
      </c>
      <c r="X90" s="1">
        <f>$U90/(1+X$2)^($B90-サマリー!$C$4)</f>
        <v>0</v>
      </c>
    </row>
    <row r="91" spans="2:24" ht="13.5">
      <c r="B91" s="6">
        <v>88</v>
      </c>
      <c r="C91" s="5"/>
      <c r="D91" s="5"/>
      <c r="E91" s="5"/>
      <c r="F91" s="5">
        <v>32.03579489806927</v>
      </c>
      <c r="G91" s="5">
        <v>128.16438455826125</v>
      </c>
      <c r="H91" s="5">
        <v>14.111272999603525</v>
      </c>
      <c r="I91" s="5">
        <v>80.52879482688073</v>
      </c>
      <c r="J91" s="5">
        <v>10.68790546714527</v>
      </c>
      <c r="K91" s="6">
        <v>265.52815274996004</v>
      </c>
      <c r="L91" s="1">
        <f t="shared" si="3"/>
        <v>110.61898806815472</v>
      </c>
      <c r="M91" s="1">
        <f t="shared" si="3"/>
        <v>19.698574535612938</v>
      </c>
      <c r="N91" s="1">
        <f t="shared" si="3"/>
        <v>3.6262041950223813</v>
      </c>
      <c r="P91" s="1">
        <f>$K91/(1+P$2)^($B91-サマリー!$C$4)</f>
        <v>156.703163366738</v>
      </c>
      <c r="Q91" s="1">
        <f>$K91/(1+Q$2)^($B91-サマリー!$C$4)</f>
        <v>55.42907929040019</v>
      </c>
      <c r="R91" s="1">
        <f>$K91/(1+R$2)^($B91-サマリー!$C$4)</f>
        <v>20.00219806577094</v>
      </c>
      <c r="T91" s="1">
        <v>88</v>
      </c>
      <c r="V91" s="1">
        <f>$U91/(1+V$2)^($B91-サマリー!$C$4)</f>
        <v>0</v>
      </c>
      <c r="W91" s="1">
        <f>$U91/(1+W$2)^($B91-サマリー!$C$4)</f>
        <v>0</v>
      </c>
      <c r="X91" s="1">
        <f>$U91/(1+X$2)^($B91-サマリー!$C$4)</f>
        <v>0</v>
      </c>
    </row>
    <row r="92" spans="2:24" ht="13.5">
      <c r="B92" s="6">
        <v>89</v>
      </c>
      <c r="C92" s="5"/>
      <c r="D92" s="5"/>
      <c r="E92" s="5"/>
      <c r="F92" s="5">
        <v>86.66371698665803</v>
      </c>
      <c r="G92" s="5">
        <v>173.46132455826125</v>
      </c>
      <c r="H92" s="5">
        <v>14.111272999603525</v>
      </c>
      <c r="I92" s="5">
        <v>59.229427738273124</v>
      </c>
      <c r="J92" s="5">
        <v>14.61918021714439</v>
      </c>
      <c r="K92" s="6">
        <v>348.08492249994026</v>
      </c>
      <c r="L92" s="1">
        <f t="shared" si="3"/>
        <v>143.57636217339507</v>
      </c>
      <c r="M92" s="1">
        <f t="shared" si="3"/>
        <v>25.07103211575441</v>
      </c>
      <c r="N92" s="1">
        <f t="shared" si="3"/>
        <v>4.527282496524418</v>
      </c>
      <c r="P92" s="1">
        <f>$K92/(1+P$2)^($B92-サマリー!$C$4)</f>
        <v>203.39067035577506</v>
      </c>
      <c r="Q92" s="1">
        <f>$K92/(1+Q$2)^($B92-サマリー!$C$4)</f>
        <v>70.54643596286395</v>
      </c>
      <c r="R92" s="1">
        <f>$K92/(1+R$2)^($B92-サマリー!$C$4)</f>
        <v>24.9725598242601</v>
      </c>
      <c r="T92" s="1">
        <v>89</v>
      </c>
      <c r="V92" s="1">
        <f>$U92/(1+V$2)^($B92-サマリー!$C$4)</f>
        <v>0</v>
      </c>
      <c r="W92" s="1">
        <f>$U92/(1+W$2)^($B92-サマリー!$C$4)</f>
        <v>0</v>
      </c>
      <c r="X92" s="1">
        <f>$U92/(1+X$2)^($B92-サマリー!$C$4)</f>
        <v>0</v>
      </c>
    </row>
    <row r="93" spans="2:24" ht="13.5">
      <c r="B93" s="6">
        <v>90</v>
      </c>
      <c r="C93" s="5"/>
      <c r="D93" s="5"/>
      <c r="E93" s="5"/>
      <c r="F93" s="5">
        <v>81.08083216552625</v>
      </c>
      <c r="G93" s="5">
        <v>114.14858737574026</v>
      </c>
      <c r="H93" s="5">
        <v>14.111272999603525</v>
      </c>
      <c r="I93" s="5">
        <v>59.229427738273124</v>
      </c>
      <c r="J93" s="5">
        <v>11.374399116961683</v>
      </c>
      <c r="K93" s="6">
        <v>279.94451939610485</v>
      </c>
      <c r="L93" s="1">
        <f t="shared" si="3"/>
        <v>114.32687405279876</v>
      </c>
      <c r="M93" s="1">
        <f t="shared" si="3"/>
        <v>19.575900370994162</v>
      </c>
      <c r="N93" s="1">
        <f t="shared" si="3"/>
        <v>3.467648377729386</v>
      </c>
      <c r="P93" s="1">
        <f>$K93/(1+P$2)^($B93-サマリー!$C$4)</f>
        <v>161.95576487163447</v>
      </c>
      <c r="Q93" s="1">
        <f>$K93/(1+Q$2)^($B93-サマリー!$C$4)</f>
        <v>55.08389106445802</v>
      </c>
      <c r="R93" s="1">
        <f>$K93/(1+R$2)^($B93-サマリー!$C$4)</f>
        <v>19.12760174096163</v>
      </c>
      <c r="T93" s="1">
        <v>90</v>
      </c>
      <c r="V93" s="1">
        <f>$U93/(1+V$2)^($B93-サマリー!$C$4)</f>
        <v>0</v>
      </c>
      <c r="W93" s="1">
        <f>$U93/(1+W$2)^($B93-サマリー!$C$4)</f>
        <v>0</v>
      </c>
      <c r="X93" s="1">
        <f>$U93/(1+X$2)^($B93-サマリー!$C$4)</f>
        <v>0</v>
      </c>
    </row>
    <row r="94" spans="2:24" ht="13.5">
      <c r="B94" s="6">
        <v>91</v>
      </c>
      <c r="C94" s="5"/>
      <c r="D94" s="5"/>
      <c r="E94" s="5"/>
      <c r="F94" s="5">
        <v>80.40918807786338</v>
      </c>
      <c r="G94" s="5">
        <v>69.80822418035429</v>
      </c>
      <c r="H94" s="5">
        <v>14.111272999603525</v>
      </c>
      <c r="I94" s="5">
        <v>59.229427738273124</v>
      </c>
      <c r="J94" s="5">
        <v>9.12379875280925</v>
      </c>
      <c r="K94" s="6">
        <v>232.6819117489036</v>
      </c>
      <c r="L94" s="1">
        <f t="shared" si="3"/>
        <v>94.08439772516364</v>
      </c>
      <c r="M94" s="1">
        <f t="shared" si="3"/>
        <v>15.797020262134525</v>
      </c>
      <c r="N94" s="1">
        <f t="shared" si="3"/>
        <v>2.7449624509735697</v>
      </c>
      <c r="P94" s="1">
        <f>$K94/(1+P$2)^($B94-サマリー!$C$4)</f>
        <v>133.2802171170088</v>
      </c>
      <c r="Q94" s="1">
        <f>$K94/(1+Q$2)^($B94-サマリー!$C$4)</f>
        <v>44.45064220656653</v>
      </c>
      <c r="R94" s="1">
        <f>$K94/(1+R$2)^($B94-サマリー!$C$4)</f>
        <v>15.141255063033904</v>
      </c>
      <c r="T94" s="1">
        <v>91</v>
      </c>
      <c r="V94" s="1">
        <f>$U94/(1+V$2)^($B94-サマリー!$C$4)</f>
        <v>0</v>
      </c>
      <c r="W94" s="1">
        <f>$U94/(1+W$2)^($B94-サマリー!$C$4)</f>
        <v>0</v>
      </c>
      <c r="X94" s="1">
        <f>$U94/(1+X$2)^($B94-サマリー!$C$4)</f>
        <v>0</v>
      </c>
    </row>
    <row r="95" spans="2:24" ht="13.5">
      <c r="B95" s="6">
        <v>92</v>
      </c>
      <c r="C95" s="5"/>
      <c r="D95" s="5"/>
      <c r="E95" s="5"/>
      <c r="F95" s="5">
        <v>80.40918807786338</v>
      </c>
      <c r="G95" s="5">
        <v>24.51128418035428</v>
      </c>
      <c r="H95" s="5">
        <v>14.111272999603525</v>
      </c>
      <c r="I95" s="5">
        <v>59.229427738273124</v>
      </c>
      <c r="J95" s="5">
        <v>6.858951752809276</v>
      </c>
      <c r="K95" s="6">
        <v>185.12012474890358</v>
      </c>
      <c r="L95" s="1">
        <f t="shared" si="3"/>
        <v>74.11178035640572</v>
      </c>
      <c r="M95" s="1">
        <f t="shared" si="3"/>
        <v>12.201942142825024</v>
      </c>
      <c r="N95" s="1">
        <f t="shared" si="3"/>
        <v>2.0798792387586733</v>
      </c>
      <c r="P95" s="1">
        <f>$K95/(1+P$2)^($B95-サマリー!$C$4)</f>
        <v>104.98695230726831</v>
      </c>
      <c r="Q95" s="1">
        <f>$K95/(1+Q$2)^($B95-サマリー!$C$4)</f>
        <v>34.33458686610893</v>
      </c>
      <c r="R95" s="1">
        <f>$K95/(1+R$2)^($B95-サマリー!$C$4)</f>
        <v>11.472645843728912</v>
      </c>
      <c r="T95" s="1">
        <v>92</v>
      </c>
      <c r="V95" s="1">
        <f>$U95/(1+V$2)^($B95-サマリー!$C$4)</f>
        <v>0</v>
      </c>
      <c r="W95" s="1">
        <f>$U95/(1+W$2)^($B95-サマリー!$C$4)</f>
        <v>0</v>
      </c>
      <c r="X95" s="1">
        <f>$U95/(1+X$2)^($B95-サマリー!$C$4)</f>
        <v>0</v>
      </c>
    </row>
    <row r="96" spans="2:24" ht="13.5">
      <c r="B96" s="6">
        <v>93</v>
      </c>
      <c r="C96" s="5"/>
      <c r="D96" s="5"/>
      <c r="E96" s="5"/>
      <c r="F96" s="5">
        <v>78.84025191995403</v>
      </c>
      <c r="G96" s="5">
        <v>47.176483702943315</v>
      </c>
      <c r="H96" s="5">
        <v>14.111272999603525</v>
      </c>
      <c r="I96" s="5">
        <v>59.229427738273124</v>
      </c>
      <c r="J96" s="5">
        <v>7.913764921043253</v>
      </c>
      <c r="K96" s="6">
        <v>207.27120128181724</v>
      </c>
      <c r="L96" s="1">
        <f t="shared" si="3"/>
        <v>82.15825427639516</v>
      </c>
      <c r="M96" s="1">
        <f t="shared" si="3"/>
        <v>13.264077992941926</v>
      </c>
      <c r="N96" s="1">
        <f t="shared" si="3"/>
        <v>2.2178601155966944</v>
      </c>
      <c r="P96" s="1">
        <f>$K96/(1+P$2)^($B96-サマリー!$C$4)</f>
        <v>116.38560943865909</v>
      </c>
      <c r="Q96" s="1">
        <f>$K96/(1+Q$2)^($B96-サマリー!$C$4)</f>
        <v>37.32329105619486</v>
      </c>
      <c r="R96" s="1">
        <f>$K96/(1+R$2)^($B96-サマリー!$C$4)</f>
        <v>12.233750480801293</v>
      </c>
      <c r="T96" s="1">
        <v>93</v>
      </c>
      <c r="V96" s="1">
        <f>$U96/(1+V$2)^($B96-サマリー!$C$4)</f>
        <v>0</v>
      </c>
      <c r="W96" s="1">
        <f>$U96/(1+W$2)^($B96-サマリー!$C$4)</f>
        <v>0</v>
      </c>
      <c r="X96" s="1">
        <f>$U96/(1+X$2)^($B96-サマリー!$C$4)</f>
        <v>0</v>
      </c>
    </row>
    <row r="97" spans="2:24" ht="13.5">
      <c r="B97" s="6">
        <v>94</v>
      </c>
      <c r="C97" s="5"/>
      <c r="D97" s="5"/>
      <c r="E97" s="5"/>
      <c r="F97" s="5">
        <v>73.67477513725571</v>
      </c>
      <c r="G97" s="5">
        <v>57.78091885613593</v>
      </c>
      <c r="H97" s="5">
        <v>14.111272999603525</v>
      </c>
      <c r="I97" s="5">
        <v>56.20117977438343</v>
      </c>
      <c r="J97" s="5">
        <v>8.034300441373489</v>
      </c>
      <c r="K97" s="6">
        <v>209.80244720875208</v>
      </c>
      <c r="L97" s="1">
        <f t="shared" si="3"/>
        <v>82.33820861716131</v>
      </c>
      <c r="M97" s="1">
        <f t="shared" si="3"/>
        <v>13.03501176132381</v>
      </c>
      <c r="N97" s="1">
        <f t="shared" si="3"/>
        <v>2.1380430081171915</v>
      </c>
      <c r="P97" s="1">
        <f>$K97/(1+P$2)^($B97-サマリー!$C$4)</f>
        <v>116.64053325374829</v>
      </c>
      <c r="Q97" s="1">
        <f>$K97/(1+Q$2)^($B97-サマリー!$C$4)</f>
        <v>36.67873018748027</v>
      </c>
      <c r="R97" s="1">
        <f>$K97/(1+R$2)^($B97-サマリー!$C$4)</f>
        <v>11.793478089347587</v>
      </c>
      <c r="T97" s="1">
        <v>94</v>
      </c>
      <c r="V97" s="1">
        <f>$U97/(1+V$2)^($B97-サマリー!$C$4)</f>
        <v>0</v>
      </c>
      <c r="W97" s="1">
        <f>$U97/(1+W$2)^($B97-サマリー!$C$4)</f>
        <v>0</v>
      </c>
      <c r="X97" s="1">
        <f>$U97/(1+X$2)^($B97-サマリー!$C$4)</f>
        <v>0</v>
      </c>
    </row>
    <row r="98" spans="2:24" ht="13.5">
      <c r="B98" s="6">
        <v>95</v>
      </c>
      <c r="C98" s="5"/>
      <c r="D98" s="5"/>
      <c r="E98" s="5"/>
      <c r="F98" s="5"/>
      <c r="G98" s="5"/>
      <c r="H98" s="5">
        <v>0.687921108048843</v>
      </c>
      <c r="I98" s="5">
        <v>5.275077138259544</v>
      </c>
      <c r="J98" s="5">
        <v>0.140146962315419</v>
      </c>
      <c r="K98" s="6">
        <v>6.103145208623806</v>
      </c>
      <c r="L98" s="1">
        <f t="shared" si="3"/>
        <v>2.3715003530779515</v>
      </c>
      <c r="M98" s="1">
        <f t="shared" si="3"/>
        <v>0.3681436857260967</v>
      </c>
      <c r="N98" s="1">
        <f t="shared" si="3"/>
        <v>0.05923389502578609</v>
      </c>
      <c r="P98" s="1">
        <f>$K98/(1+P$2)^($B98-サマリー!$C$4)</f>
        <v>3.359473936099352</v>
      </c>
      <c r="Q98" s="1">
        <f>$K98/(1+Q$2)^($B98-サマリー!$C$4)</f>
        <v>1.0359056950786127</v>
      </c>
      <c r="R98" s="1">
        <f>$K98/(1+R$2)^($B98-サマリー!$C$4)</f>
        <v>0.32673507524458234</v>
      </c>
      <c r="T98" s="1">
        <v>95</v>
      </c>
      <c r="V98" s="1">
        <f>$U98/(1+V$2)^($B98-サマリー!$C$4)</f>
        <v>0</v>
      </c>
      <c r="W98" s="1">
        <f>$U98/(1+W$2)^($B98-サマリー!$C$4)</f>
        <v>0</v>
      </c>
      <c r="X98" s="1">
        <f>$U98/(1+X$2)^($B98-サマリー!$C$4)</f>
        <v>0</v>
      </c>
    </row>
    <row r="99" spans="2:24" ht="13.5">
      <c r="B99" s="6">
        <v>96</v>
      </c>
      <c r="C99" s="5"/>
      <c r="D99" s="5"/>
      <c r="E99" s="5"/>
      <c r="F99" s="5"/>
      <c r="G99" s="5"/>
      <c r="H99" s="5">
        <v>0.687921108048843</v>
      </c>
      <c r="I99" s="5">
        <v>5.275077138259544</v>
      </c>
      <c r="J99" s="5">
        <v>0.140146962315419</v>
      </c>
      <c r="K99" s="6">
        <v>6.103145208623806</v>
      </c>
      <c r="L99" s="1">
        <f t="shared" si="3"/>
        <v>2.3480201515623276</v>
      </c>
      <c r="M99" s="1">
        <f t="shared" si="3"/>
        <v>0.35742105410300656</v>
      </c>
      <c r="N99" s="1">
        <f t="shared" si="3"/>
        <v>0.05641323335789152</v>
      </c>
      <c r="P99" s="1">
        <f>$K99/(1+P$2)^($B99-サマリー!$C$4)</f>
        <v>3.32621181792015</v>
      </c>
      <c r="Q99" s="1">
        <f>$K99/(1+Q$2)^($B99-サマリー!$C$4)</f>
        <v>1.0057336845423428</v>
      </c>
      <c r="R99" s="1">
        <f>$K99/(1+R$2)^($B99-サマリー!$C$4)</f>
        <v>0.3111762621376974</v>
      </c>
      <c r="T99" s="1">
        <v>96</v>
      </c>
      <c r="V99" s="1">
        <f>$U99/(1+V$2)^($B99-サマリー!$C$4)</f>
        <v>0</v>
      </c>
      <c r="W99" s="1">
        <f>$U99/(1+W$2)^($B99-サマリー!$C$4)</f>
        <v>0</v>
      </c>
      <c r="X99" s="1">
        <f>$U99/(1+X$2)^($B99-サマリー!$C$4)</f>
        <v>0</v>
      </c>
    </row>
    <row r="100" spans="2:24" ht="13.5">
      <c r="B100" s="6">
        <v>97</v>
      </c>
      <c r="C100" s="5"/>
      <c r="D100" s="5"/>
      <c r="E100" s="5"/>
      <c r="F100" s="5"/>
      <c r="G100" s="5"/>
      <c r="H100" s="5">
        <v>0.687921108048843</v>
      </c>
      <c r="I100" s="5">
        <v>5.275077138259544</v>
      </c>
      <c r="J100" s="5">
        <v>0.140146962315419</v>
      </c>
      <c r="K100" s="6">
        <v>6.103145208623806</v>
      </c>
      <c r="L100" s="1">
        <f t="shared" si="3"/>
        <v>2.324772427289433</v>
      </c>
      <c r="M100" s="1">
        <f t="shared" si="3"/>
        <v>0.3470107321388413</v>
      </c>
      <c r="N100" s="1">
        <f t="shared" si="3"/>
        <v>0.053726888912277636</v>
      </c>
      <c r="P100" s="1">
        <f>$K100/(1+P$2)^($B100-サマリー!$C$4)</f>
        <v>3.2932790276437123</v>
      </c>
      <c r="Q100" s="1">
        <f>$K100/(1+Q$2)^($B100-サマリー!$C$4)</f>
        <v>0.9764404704294589</v>
      </c>
      <c r="R100" s="1">
        <f>$K100/(1+R$2)^($B100-サマリー!$C$4)</f>
        <v>0.29635834489304524</v>
      </c>
      <c r="T100" s="1">
        <v>97</v>
      </c>
      <c r="V100" s="1">
        <f>$U100/(1+V$2)^($B100-サマリー!$C$4)</f>
        <v>0</v>
      </c>
      <c r="W100" s="1">
        <f>$U100/(1+W$2)^($B100-サマリー!$C$4)</f>
        <v>0</v>
      </c>
      <c r="X100" s="1">
        <f>$U100/(1+X$2)^($B100-サマリー!$C$4)</f>
        <v>0</v>
      </c>
    </row>
    <row r="101" spans="2:24" ht="13.5">
      <c r="B101" s="6">
        <v>98</v>
      </c>
      <c r="C101" s="5"/>
      <c r="D101" s="5"/>
      <c r="E101" s="5"/>
      <c r="F101" s="5"/>
      <c r="G101" s="5"/>
      <c r="H101" s="5">
        <v>0.687921108048843</v>
      </c>
      <c r="I101" s="5">
        <v>5.275077138259544</v>
      </c>
      <c r="J101" s="5">
        <v>0.140146962315419</v>
      </c>
      <c r="K101" s="6">
        <v>6.103145208623806</v>
      </c>
      <c r="L101" s="1">
        <f t="shared" si="3"/>
        <v>2.3017548785043895</v>
      </c>
      <c r="M101" s="1">
        <f t="shared" si="3"/>
        <v>0.33690362343576835</v>
      </c>
      <c r="N101" s="1">
        <f t="shared" si="3"/>
        <v>0.05116846563074061</v>
      </c>
      <c r="P101" s="1">
        <f>$K101/(1+P$2)^($B101-サマリー!$C$4)</f>
        <v>3.2606723045977364</v>
      </c>
      <c r="Q101" s="1">
        <f>$K101/(1+Q$2)^($B101-サマリー!$C$4)</f>
        <v>0.9480004567276299</v>
      </c>
      <c r="R101" s="1">
        <f>$K101/(1+R$2)^($B101-サマリー!$C$4)</f>
        <v>0.2822460427552811</v>
      </c>
      <c r="T101" s="1">
        <v>98</v>
      </c>
      <c r="V101" s="1">
        <f>$U101/(1+V$2)^($B101-サマリー!$C$4)</f>
        <v>0</v>
      </c>
      <c r="W101" s="1">
        <f>$U101/(1+W$2)^($B101-サマリー!$C$4)</f>
        <v>0</v>
      </c>
      <c r="X101" s="1">
        <f>$U101/(1+X$2)^($B101-サマリー!$C$4)</f>
        <v>0</v>
      </c>
    </row>
    <row r="102" spans="2:24" ht="13.5">
      <c r="B102" s="6">
        <v>99</v>
      </c>
      <c r="C102" s="5"/>
      <c r="D102" s="5"/>
      <c r="E102" s="5"/>
      <c r="F102" s="5"/>
      <c r="G102" s="5"/>
      <c r="H102" s="5">
        <v>0.687921108048843</v>
      </c>
      <c r="I102" s="5">
        <v>5.275077138259544</v>
      </c>
      <c r="J102" s="5">
        <v>0.140146962315419</v>
      </c>
      <c r="K102" s="6">
        <v>6.103145208623806</v>
      </c>
      <c r="L102" s="1">
        <f t="shared" si="3"/>
        <v>2.2789652262419704</v>
      </c>
      <c r="M102" s="1">
        <f t="shared" si="3"/>
        <v>0.32709089653958084</v>
      </c>
      <c r="N102" s="1">
        <f t="shared" si="3"/>
        <v>0.04873187202927676</v>
      </c>
      <c r="P102" s="1">
        <f>$K102/(1+P$2)^($B102-サマリー!$C$4)</f>
        <v>3.2283884203937974</v>
      </c>
      <c r="Q102" s="1">
        <f>$K102/(1+Q$2)^($B102-サマリー!$C$4)</f>
        <v>0.9203887929394466</v>
      </c>
      <c r="R102" s="1">
        <f>$K102/(1+R$2)^($B102-サマリー!$C$4)</f>
        <v>0.2688057550050296</v>
      </c>
      <c r="T102" s="1">
        <v>99</v>
      </c>
      <c r="V102" s="1">
        <f>$U102/(1+V$2)^($B102-サマリー!$C$4)</f>
        <v>0</v>
      </c>
      <c r="W102" s="1">
        <f>$U102/(1+W$2)^($B102-サマリー!$C$4)</f>
        <v>0</v>
      </c>
      <c r="X102" s="1">
        <f>$U102/(1+X$2)^($B102-サマリー!$C$4)</f>
        <v>0</v>
      </c>
    </row>
    <row r="103" spans="2:24" ht="13.5">
      <c r="B103" s="6">
        <v>100</v>
      </c>
      <c r="C103" s="5"/>
      <c r="D103" s="5"/>
      <c r="E103" s="5"/>
      <c r="F103" s="5"/>
      <c r="G103" s="5"/>
      <c r="H103" s="5">
        <v>154.42088882300862</v>
      </c>
      <c r="I103" s="5">
        <v>1571.7089372211644</v>
      </c>
      <c r="J103" s="5">
        <v>39.69562105220848</v>
      </c>
      <c r="K103" s="6">
        <v>1765.8254470963816</v>
      </c>
      <c r="L103" s="1">
        <f>($K$103/295)*(((1/(1+L2))^100-((1/(1+L2))^395))/(1-(1/(1+L2))))</f>
        <v>211.64511395021398</v>
      </c>
      <c r="M103" s="1">
        <f>($K$103/295)*(((1/(1+M2))^100-((1/(1+M2))^395))/(1-(1/(1+M2))))</f>
        <v>10.691738377152928</v>
      </c>
      <c r="N103" s="1">
        <f>($K$103/295)*(((1/(1+N2))^100-((1/(1+N2))^395))/(1-(1/(1+N2))))</f>
        <v>0.9559053650536752</v>
      </c>
      <c r="P103" s="1">
        <f>($K$103/295)*(((1/(1+P2))^(100-サマリー!$C$4)-((1/(1+P2))^(395-サマリー!$C$4)))/(1-(1/(1+P2))))</f>
        <v>299.8170517224251</v>
      </c>
      <c r="Q103" s="1">
        <f>($K$103/295)*(((1/(1+Q2))^(100-サマリー!$C$4)-((1/(1+Q2))^(395-サマリー!$C$4)))/(1-(1/(1+Q2))))</f>
        <v>30.085081191433765</v>
      </c>
      <c r="R103" s="1">
        <f>($K$103/295)*(((1/(1+R2))^(100-サマリー!$C$4)-((1/(1+R2))^(395-サマリー!$C$4)))/(1-(1/(1+R2))))</f>
        <v>5.2727886835999564</v>
      </c>
      <c r="T103" s="1">
        <v>100</v>
      </c>
      <c r="V103" s="1">
        <f>$U103/(1+V$2)^($B103-サマリー!$C$4)</f>
        <v>0</v>
      </c>
      <c r="W103" s="1">
        <f>$U103/(1+W$2)^($B103-サマリー!$C$4)</f>
        <v>0</v>
      </c>
      <c r="X103" s="1">
        <f>$U103/(1+X$2)^($B103-サマリー!$C$4)</f>
        <v>0</v>
      </c>
    </row>
    <row r="104" spans="10:24" ht="13.5">
      <c r="J104" t="s">
        <v>11</v>
      </c>
      <c r="K104" s="3">
        <f>SUM(K3:K103)</f>
        <v>50114.17150498436</v>
      </c>
      <c r="L104" s="3">
        <f>SUM(L3:L103)</f>
        <v>30456.674295978555</v>
      </c>
      <c r="M104" s="3">
        <f>SUM(M3:M103)</f>
        <v>13596.410280387456</v>
      </c>
      <c r="N104" s="3">
        <f>SUM(N3:N103)</f>
        <v>7213.3835271569405</v>
      </c>
      <c r="P104" s="3">
        <f>SUM(P3:P103)</f>
        <v>43145.0087472299</v>
      </c>
      <c r="Q104" s="3">
        <f>SUM(Q3:Q103)</f>
        <v>38258.42840221322</v>
      </c>
      <c r="R104" s="3">
        <f>SUM(R3:R103)</f>
        <v>39789.13438813449</v>
      </c>
      <c r="U104" s="3">
        <f>SUM(U3:U103)</f>
        <v>32000</v>
      </c>
      <c r="V104" s="3">
        <f>SUM(V3:V103)</f>
        <v>26530.426380076577</v>
      </c>
      <c r="W104" s="3">
        <f>SUM(W3:W103)</f>
        <v>19046.572106746116</v>
      </c>
      <c r="X104" s="3">
        <f>SUM(X3:X103)</f>
        <v>14413.632537355325</v>
      </c>
    </row>
    <row r="105" spans="10:18" ht="13.5">
      <c r="J105" t="s">
        <v>12</v>
      </c>
      <c r="K105">
        <f>K104/U104</f>
        <v>1.5660678595307613</v>
      </c>
      <c r="L105">
        <f>L104/V104</f>
        <v>1.147990381294831</v>
      </c>
      <c r="M105">
        <f>M104/W104</f>
        <v>0.7138507760969616</v>
      </c>
      <c r="N105">
        <f>N104/X104</f>
        <v>0.5004556282715171</v>
      </c>
      <c r="P105">
        <f>P104/V104</f>
        <v>1.626246338039644</v>
      </c>
      <c r="Q105">
        <f>Q104/W104</f>
        <v>2.008677896883211</v>
      </c>
      <c r="R105">
        <f>R104/X104</f>
        <v>2.760520936343724</v>
      </c>
    </row>
    <row r="108" spans="12:18" ht="13.5">
      <c r="L108" s="1"/>
      <c r="M108" s="1"/>
      <c r="N108" s="1"/>
      <c r="P108" s="1"/>
      <c r="Q108" s="1"/>
      <c r="R108" s="1"/>
    </row>
    <row r="109" spans="12:18" ht="13.5">
      <c r="L109" s="1"/>
      <c r="M109" s="1"/>
      <c r="N109" s="1"/>
      <c r="P109" s="1"/>
      <c r="Q109" s="1"/>
      <c r="R109" s="1"/>
    </row>
  </sheetData>
  <sheetProtection password="DE73" sheet="1" objects="1" scenarios="1"/>
  <printOptions/>
  <pageMargins left="0.7" right="0.7" top="0.75" bottom="0.75" header="0.3" footer="0.3"/>
  <pageSetup fitToHeight="1" fitToWidth="1" horizontalDpi="300" verticalDpi="3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9"/>
  <sheetViews>
    <sheetView zoomScalePageLayoutView="0" workbookViewId="0" topLeftCell="G1">
      <selection activeCell="V1" sqref="V1"/>
    </sheetView>
  </sheetViews>
  <sheetFormatPr defaultColWidth="9.140625" defaultRowHeight="15"/>
  <cols>
    <col min="12" max="14" width="9.00390625" style="2" customWidth="1"/>
    <col min="15" max="15" width="3.57421875" style="0" customWidth="1"/>
    <col min="16" max="18" width="9.00390625" style="2" customWidth="1"/>
  </cols>
  <sheetData>
    <row r="1" spans="12:24" ht="13.5">
      <c r="L1" s="2" t="s">
        <v>9</v>
      </c>
      <c r="P1" s="2" t="s">
        <v>32</v>
      </c>
      <c r="V1" s="2" t="s">
        <v>32</v>
      </c>
      <c r="W1" s="2"/>
      <c r="X1" s="2"/>
    </row>
    <row r="2" spans="2:24" ht="13.5">
      <c r="B2" s="6" t="s">
        <v>23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6" t="s">
        <v>8</v>
      </c>
      <c r="L2" s="7">
        <v>0.01</v>
      </c>
      <c r="M2" s="7">
        <v>0.03</v>
      </c>
      <c r="N2" s="7">
        <v>0.05</v>
      </c>
      <c r="O2" s="4"/>
      <c r="P2" s="7">
        <v>0.01</v>
      </c>
      <c r="Q2" s="7">
        <v>0.03</v>
      </c>
      <c r="R2" s="7">
        <v>0.05</v>
      </c>
      <c r="S2" s="4"/>
      <c r="T2" s="8" t="s">
        <v>23</v>
      </c>
      <c r="U2" s="4" t="s">
        <v>10</v>
      </c>
      <c r="V2" s="7">
        <v>0.01</v>
      </c>
      <c r="W2" s="7">
        <v>0.03</v>
      </c>
      <c r="X2" s="7">
        <v>0.05</v>
      </c>
    </row>
    <row r="3" spans="2:24" ht="13.5">
      <c r="B3" s="6">
        <v>0</v>
      </c>
      <c r="C3" s="5">
        <v>74.982858828</v>
      </c>
      <c r="D3" s="5">
        <v>55.81057876310161</v>
      </c>
      <c r="E3" s="5">
        <v>0</v>
      </c>
      <c r="F3" s="5"/>
      <c r="G3" s="5"/>
      <c r="H3" s="5"/>
      <c r="I3" s="5">
        <v>4.339075412549521</v>
      </c>
      <c r="J3" s="5">
        <v>6.7566256501825706</v>
      </c>
      <c r="K3" s="6">
        <v>141.88913865383373</v>
      </c>
      <c r="L3" s="1">
        <f>$K3/(1+L$2)^$B3</f>
        <v>141.88913865383373</v>
      </c>
      <c r="M3" s="1">
        <f aca="true" t="shared" si="0" ref="M3:N18">$K3/(1+M$2)^$B3</f>
        <v>141.88913865383373</v>
      </c>
      <c r="N3" s="1">
        <f t="shared" si="0"/>
        <v>141.88913865383373</v>
      </c>
      <c r="P3" s="1">
        <f>$K3/(1+P$2)^($B3-サマリー!$C$4)</f>
        <v>201.0005448679236</v>
      </c>
      <c r="Q3" s="1">
        <f>$K3/(1+Q$2)^($B3-サマリー!$C$4)</f>
        <v>399.25651994113787</v>
      </c>
      <c r="R3" s="1">
        <f>$K3/(1+R$2)^($B3-サマリー!$C$4)</f>
        <v>782.6626693089745</v>
      </c>
      <c r="T3" s="1">
        <v>0</v>
      </c>
      <c r="V3" s="1">
        <f>$U3/(1+V$2)^($B3-サマリー!$C$4)</f>
        <v>0</v>
      </c>
      <c r="W3" s="1">
        <f>$U3/(1+W$2)^($B3-サマリー!$C$4)</f>
        <v>0</v>
      </c>
      <c r="X3" s="1">
        <f>$U3/(1+X$2)^($B3-サマリー!$C$4)</f>
        <v>0</v>
      </c>
    </row>
    <row r="4" spans="2:24" ht="13.5">
      <c r="B4" s="6">
        <v>1</v>
      </c>
      <c r="C4" s="5">
        <v>74.982858828</v>
      </c>
      <c r="D4" s="5">
        <v>55.81057876310161</v>
      </c>
      <c r="E4" s="5">
        <v>0</v>
      </c>
      <c r="F4" s="5"/>
      <c r="G4" s="5"/>
      <c r="H4" s="5"/>
      <c r="I4" s="5">
        <v>4.339075412549521</v>
      </c>
      <c r="J4" s="5">
        <v>6.7566256501825706</v>
      </c>
      <c r="K4" s="6">
        <v>141.88913865383373</v>
      </c>
      <c r="L4" s="1">
        <f aca="true" t="shared" si="1" ref="L4:N35">$K4/(1+L$2)^$B4</f>
        <v>140.48429569686508</v>
      </c>
      <c r="M4" s="1">
        <f t="shared" si="0"/>
        <v>137.7564452949842</v>
      </c>
      <c r="N4" s="1">
        <f t="shared" si="0"/>
        <v>135.13251300365116</v>
      </c>
      <c r="P4" s="1">
        <f>$K4/(1+P$2)^($B4-サマリー!$C$4)</f>
        <v>199.0104404632907</v>
      </c>
      <c r="Q4" s="1">
        <f>$K4/(1+Q$2)^($B4-サマリー!$C$4)</f>
        <v>387.62768926324054</v>
      </c>
      <c r="R4" s="1">
        <f>$K4/(1+R$2)^($B4-サマリー!$C$4)</f>
        <v>745.3930183894994</v>
      </c>
      <c r="T4" s="1">
        <v>1</v>
      </c>
      <c r="V4" s="1">
        <f>$U4/(1+V$2)^($B4-サマリー!$C$4)</f>
        <v>0</v>
      </c>
      <c r="W4" s="1">
        <f>$U4/(1+W$2)^($B4-サマリー!$C$4)</f>
        <v>0</v>
      </c>
      <c r="X4" s="1">
        <f>$U4/(1+X$2)^($B4-サマリー!$C$4)</f>
        <v>0</v>
      </c>
    </row>
    <row r="5" spans="2:24" ht="13.5">
      <c r="B5" s="6">
        <v>2</v>
      </c>
      <c r="C5" s="5">
        <v>74.982858828</v>
      </c>
      <c r="D5" s="5">
        <v>55.81057876310161</v>
      </c>
      <c r="E5" s="5">
        <v>0</v>
      </c>
      <c r="F5" s="5"/>
      <c r="G5" s="5"/>
      <c r="H5" s="5"/>
      <c r="I5" s="5">
        <v>4.339075412549521</v>
      </c>
      <c r="J5" s="5">
        <v>6.7566256501825706</v>
      </c>
      <c r="K5" s="6">
        <v>141.88913865383373</v>
      </c>
      <c r="L5" s="1">
        <f t="shared" si="1"/>
        <v>139.09336207610403</v>
      </c>
      <c r="M5" s="1">
        <f t="shared" si="0"/>
        <v>133.74412164561573</v>
      </c>
      <c r="N5" s="1">
        <f t="shared" si="0"/>
        <v>128.69763143204872</v>
      </c>
      <c r="P5" s="1">
        <f>$K5/(1+P$2)^($B5-サマリー!$C$4)</f>
        <v>197.04004006266408</v>
      </c>
      <c r="Q5" s="1">
        <f>$K5/(1+Q$2)^($B5-サマリー!$C$4)</f>
        <v>376.33756239149574</v>
      </c>
      <c r="R5" s="1">
        <f>$K5/(1+R$2)^($B5-サマリー!$C$4)</f>
        <v>709.8981127519043</v>
      </c>
      <c r="T5" s="1">
        <v>2</v>
      </c>
      <c r="V5" s="1">
        <f>$U5/(1+V$2)^($B5-サマリー!$C$4)</f>
        <v>0</v>
      </c>
      <c r="W5" s="1">
        <f>$U5/(1+W$2)^($B5-サマリー!$C$4)</f>
        <v>0</v>
      </c>
      <c r="X5" s="1">
        <f>$U5/(1+X$2)^($B5-サマリー!$C$4)</f>
        <v>0</v>
      </c>
    </row>
    <row r="6" spans="2:24" ht="13.5">
      <c r="B6" s="6">
        <v>3</v>
      </c>
      <c r="C6" s="5">
        <v>74.982858828</v>
      </c>
      <c r="D6" s="5">
        <v>55.81057876310161</v>
      </c>
      <c r="E6" s="5">
        <v>0</v>
      </c>
      <c r="F6" s="5"/>
      <c r="G6" s="5"/>
      <c r="H6" s="5"/>
      <c r="I6" s="5">
        <v>14.02967716724345</v>
      </c>
      <c r="J6" s="5">
        <v>7.241155737917268</v>
      </c>
      <c r="K6" s="6">
        <v>152.06427049626234</v>
      </c>
      <c r="L6" s="1">
        <f t="shared" si="1"/>
        <v>147.5920827954766</v>
      </c>
      <c r="M6" s="1">
        <f t="shared" si="0"/>
        <v>139.16034883027723</v>
      </c>
      <c r="N6" s="1">
        <f t="shared" si="0"/>
        <v>131.35883424793204</v>
      </c>
      <c r="P6" s="1">
        <f>$K6/(1+P$2)^($B6-サマリー!$C$4)</f>
        <v>209.0793512564673</v>
      </c>
      <c r="Q6" s="1">
        <f>$K6/(1+Q$2)^($B6-サマリー!$C$4)</f>
        <v>391.5780807107611</v>
      </c>
      <c r="R6" s="1">
        <f>$K6/(1+R$2)^($B6-サマリー!$C$4)</f>
        <v>724.5773483805964</v>
      </c>
      <c r="T6" s="1">
        <v>3</v>
      </c>
      <c r="V6" s="1">
        <f>$U6/(1+V$2)^($B6-サマリー!$C$4)</f>
        <v>0</v>
      </c>
      <c r="W6" s="1">
        <f>$U6/(1+W$2)^($B6-サマリー!$C$4)</f>
        <v>0</v>
      </c>
      <c r="X6" s="1">
        <f>$U6/(1+X$2)^($B6-サマリー!$C$4)</f>
        <v>0</v>
      </c>
    </row>
    <row r="7" spans="2:24" ht="13.5">
      <c r="B7" s="6">
        <v>4</v>
      </c>
      <c r="C7" s="5">
        <v>74.982858828</v>
      </c>
      <c r="D7" s="5">
        <v>55.81057876310161</v>
      </c>
      <c r="E7" s="5">
        <v>0</v>
      </c>
      <c r="F7" s="5"/>
      <c r="G7" s="5"/>
      <c r="H7" s="5"/>
      <c r="I7" s="5">
        <v>14.02967716724345</v>
      </c>
      <c r="J7" s="5">
        <v>7.241155737917268</v>
      </c>
      <c r="K7" s="6">
        <v>152.06427049626234</v>
      </c>
      <c r="L7" s="1">
        <f t="shared" si="1"/>
        <v>146.13077504502633</v>
      </c>
      <c r="M7" s="1">
        <f t="shared" si="0"/>
        <v>135.10713478667694</v>
      </c>
      <c r="N7" s="1">
        <f t="shared" si="0"/>
        <v>125.10365166469718</v>
      </c>
      <c r="P7" s="1">
        <f>$K7/(1+P$2)^($B7-サマリー!$C$4)</f>
        <v>207.00925866976954</v>
      </c>
      <c r="Q7" s="1">
        <f>$K7/(1+Q$2)^($B7-サマリー!$C$4)</f>
        <v>380.1728938939429</v>
      </c>
      <c r="R7" s="1">
        <f>$K7/(1+R$2)^($B7-サマリー!$C$4)</f>
        <v>690.0736651243776</v>
      </c>
      <c r="T7" s="1">
        <v>4</v>
      </c>
      <c r="V7" s="1">
        <f>$U7/(1+V$2)^($B7-サマリー!$C$4)</f>
        <v>0</v>
      </c>
      <c r="W7" s="1">
        <f>$U7/(1+W$2)^($B7-サマリー!$C$4)</f>
        <v>0</v>
      </c>
      <c r="X7" s="1">
        <f>$U7/(1+X$2)^($B7-サマリー!$C$4)</f>
        <v>0</v>
      </c>
    </row>
    <row r="8" spans="2:24" ht="13.5">
      <c r="B8" s="6">
        <v>5</v>
      </c>
      <c r="C8" s="5">
        <v>74.982858828</v>
      </c>
      <c r="D8" s="5">
        <v>102.2561673529572</v>
      </c>
      <c r="E8" s="5">
        <v>15.829356258064518</v>
      </c>
      <c r="F8" s="5"/>
      <c r="G8" s="5"/>
      <c r="H8" s="5"/>
      <c r="I8" s="5">
        <v>18.513388426877952</v>
      </c>
      <c r="J8" s="5">
        <v>10.579088543294972</v>
      </c>
      <c r="K8" s="6">
        <v>222.16085940919464</v>
      </c>
      <c r="L8" s="1">
        <f t="shared" si="1"/>
        <v>211.37843485707563</v>
      </c>
      <c r="M8" s="1">
        <f t="shared" si="0"/>
        <v>191.6379088727066</v>
      </c>
      <c r="N8" s="1">
        <f t="shared" si="0"/>
        <v>174.06884651222455</v>
      </c>
      <c r="P8" s="1">
        <f>$K8/(1+P$2)^($B8-サマリー!$C$4)</f>
        <v>299.4392733841093</v>
      </c>
      <c r="Q8" s="1">
        <f>$K8/(1+Q$2)^($B8-サマリー!$C$4)</f>
        <v>539.2427166111802</v>
      </c>
      <c r="R8" s="1">
        <f>$K8/(1+R$2)^($B8-サマリー!$C$4)</f>
        <v>960.1664323804871</v>
      </c>
      <c r="T8" s="1">
        <v>5</v>
      </c>
      <c r="V8" s="1">
        <f>$U8/(1+V$2)^($B8-サマリー!$C$4)</f>
        <v>0</v>
      </c>
      <c r="W8" s="1">
        <f>$U8/(1+W$2)^($B8-サマリー!$C$4)</f>
        <v>0</v>
      </c>
      <c r="X8" s="1">
        <f>$U8/(1+X$2)^($B8-サマリー!$C$4)</f>
        <v>0</v>
      </c>
    </row>
    <row r="9" spans="2:24" ht="13.5">
      <c r="B9" s="6">
        <v>6</v>
      </c>
      <c r="C9" s="5">
        <v>74.982858828</v>
      </c>
      <c r="D9" s="5">
        <v>102.2561673529572</v>
      </c>
      <c r="E9" s="5">
        <v>15.829356258064518</v>
      </c>
      <c r="F9" s="5"/>
      <c r="G9" s="5"/>
      <c r="H9" s="5"/>
      <c r="I9" s="5">
        <v>18.513388426877952</v>
      </c>
      <c r="J9" s="5">
        <v>10.579088543294972</v>
      </c>
      <c r="K9" s="6">
        <v>222.16085940919464</v>
      </c>
      <c r="L9" s="1">
        <f t="shared" si="1"/>
        <v>209.2855790664115</v>
      </c>
      <c r="M9" s="1">
        <f t="shared" si="0"/>
        <v>186.05622220651122</v>
      </c>
      <c r="N9" s="1">
        <f t="shared" si="0"/>
        <v>165.77985382116626</v>
      </c>
      <c r="P9" s="1">
        <f>$K9/(1+P$2)^($B9-サマリー!$C$4)</f>
        <v>296.47452810307846</v>
      </c>
      <c r="Q9" s="1">
        <f>$K9/(1+Q$2)^($B9-サマリー!$C$4)</f>
        <v>523.536618069107</v>
      </c>
      <c r="R9" s="1">
        <f>$K9/(1+R$2)^($B9-サマリー!$C$4)</f>
        <v>914.4442213147499</v>
      </c>
      <c r="T9" s="1">
        <v>6</v>
      </c>
      <c r="V9" s="1">
        <f>$U9/(1+V$2)^($B9-サマリー!$C$4)</f>
        <v>0</v>
      </c>
      <c r="W9" s="1">
        <f>$U9/(1+W$2)^($B9-サマリー!$C$4)</f>
        <v>0</v>
      </c>
      <c r="X9" s="1">
        <f>$U9/(1+X$2)^($B9-サマリー!$C$4)</f>
        <v>0</v>
      </c>
    </row>
    <row r="10" spans="2:24" ht="13.5">
      <c r="B10" s="6">
        <v>7</v>
      </c>
      <c r="C10" s="5">
        <v>74.982858828</v>
      </c>
      <c r="D10" s="5">
        <v>102.2561673529572</v>
      </c>
      <c r="E10" s="5">
        <v>15.829356258064518</v>
      </c>
      <c r="F10" s="5"/>
      <c r="G10" s="5"/>
      <c r="H10" s="5"/>
      <c r="I10" s="5">
        <v>18.513388426877952</v>
      </c>
      <c r="J10" s="5">
        <v>10.579088543294972</v>
      </c>
      <c r="K10" s="6">
        <v>222.16085940919464</v>
      </c>
      <c r="L10" s="1">
        <f t="shared" si="1"/>
        <v>207.21344462020946</v>
      </c>
      <c r="M10" s="1">
        <f t="shared" si="0"/>
        <v>180.6371089383604</v>
      </c>
      <c r="N10" s="1">
        <f t="shared" si="0"/>
        <v>157.88557506777735</v>
      </c>
      <c r="P10" s="1">
        <f>$K10/(1+P$2)^($B10-サマリー!$C$4)</f>
        <v>293.53913673572123</v>
      </c>
      <c r="Q10" s="1">
        <f>$K10/(1+Q$2)^($B10-サマリー!$C$4)</f>
        <v>508.28797870787093</v>
      </c>
      <c r="R10" s="1">
        <f>$K10/(1+R$2)^($B10-サマリー!$C$4)</f>
        <v>870.8992583949997</v>
      </c>
      <c r="T10" s="1">
        <v>7</v>
      </c>
      <c r="V10" s="1">
        <f>$U10/(1+V$2)^($B10-サマリー!$C$4)</f>
        <v>0</v>
      </c>
      <c r="W10" s="1">
        <f>$U10/(1+W$2)^($B10-サマリー!$C$4)</f>
        <v>0</v>
      </c>
      <c r="X10" s="1">
        <f>$U10/(1+X$2)^($B10-サマリー!$C$4)</f>
        <v>0</v>
      </c>
    </row>
    <row r="11" spans="2:24" ht="13.5">
      <c r="B11" s="6">
        <v>8</v>
      </c>
      <c r="C11" s="5">
        <v>74.982858828</v>
      </c>
      <c r="D11" s="5">
        <v>102.2561673529572</v>
      </c>
      <c r="E11" s="5">
        <v>0</v>
      </c>
      <c r="F11" s="5"/>
      <c r="G11" s="5"/>
      <c r="H11" s="5"/>
      <c r="I11" s="5">
        <v>18.513388426877952</v>
      </c>
      <c r="J11" s="5">
        <v>9.787620730391751</v>
      </c>
      <c r="K11" s="6">
        <v>205.54003533822691</v>
      </c>
      <c r="L11" s="1">
        <f t="shared" si="1"/>
        <v>189.81277418327412</v>
      </c>
      <c r="M11" s="1">
        <f t="shared" si="0"/>
        <v>162.255201917209</v>
      </c>
      <c r="N11" s="1">
        <f t="shared" si="0"/>
        <v>139.11758638967933</v>
      </c>
      <c r="P11" s="1">
        <f>$K11/(1+P$2)^($B11-サマリー!$C$4)</f>
        <v>268.88929903796685</v>
      </c>
      <c r="Q11" s="1">
        <f>$K11/(1+Q$2)^($B11-サマリー!$C$4)</f>
        <v>456.5638207013047</v>
      </c>
      <c r="R11" s="1">
        <f>$K11/(1+R$2)^($B11-サマリー!$C$4)</f>
        <v>767.3747444278137</v>
      </c>
      <c r="T11" s="1">
        <v>8</v>
      </c>
      <c r="V11" s="1">
        <f>$U11/(1+V$2)^($B11-サマリー!$C$4)</f>
        <v>0</v>
      </c>
      <c r="W11" s="1">
        <f>$U11/(1+W$2)^($B11-サマリー!$C$4)</f>
        <v>0</v>
      </c>
      <c r="X11" s="1">
        <f>$U11/(1+X$2)^($B11-サマリー!$C$4)</f>
        <v>0</v>
      </c>
    </row>
    <row r="12" spans="2:24" ht="13.5">
      <c r="B12" s="6">
        <v>9</v>
      </c>
      <c r="C12" s="5">
        <v>74.982858828</v>
      </c>
      <c r="D12" s="5">
        <v>102.2561673529572</v>
      </c>
      <c r="E12" s="5">
        <v>0</v>
      </c>
      <c r="F12" s="5"/>
      <c r="G12" s="5"/>
      <c r="H12" s="5"/>
      <c r="I12" s="5">
        <v>18.513388426877952</v>
      </c>
      <c r="J12" s="5">
        <v>9.787620730391751</v>
      </c>
      <c r="K12" s="6">
        <v>205.54003533822691</v>
      </c>
      <c r="L12" s="1">
        <f t="shared" si="1"/>
        <v>187.9334397854199</v>
      </c>
      <c r="M12" s="1">
        <f t="shared" si="0"/>
        <v>157.52932224971747</v>
      </c>
      <c r="N12" s="1">
        <f t="shared" si="0"/>
        <v>132.4929394187422</v>
      </c>
      <c r="P12" s="1">
        <f>$K12/(1+P$2)^($B12-サマリー!$C$4)</f>
        <v>266.22702875046235</v>
      </c>
      <c r="Q12" s="1">
        <f>$K12/(1+Q$2)^($B12-サマリー!$C$4)</f>
        <v>443.2658453410725</v>
      </c>
      <c r="R12" s="1">
        <f>$K12/(1+R$2)^($B12-サマリー!$C$4)</f>
        <v>730.8330899312512</v>
      </c>
      <c r="T12" s="1">
        <v>9</v>
      </c>
      <c r="V12" s="1">
        <f>$U12/(1+V$2)^($B12-サマリー!$C$4)</f>
        <v>0</v>
      </c>
      <c r="W12" s="1">
        <f>$U12/(1+W$2)^($B12-サマリー!$C$4)</f>
        <v>0</v>
      </c>
      <c r="X12" s="1">
        <f>$U12/(1+X$2)^($B12-サマリー!$C$4)</f>
        <v>0</v>
      </c>
    </row>
    <row r="13" spans="2:24" ht="13.5">
      <c r="B13" s="6">
        <v>10</v>
      </c>
      <c r="C13" s="5">
        <v>74.982858828</v>
      </c>
      <c r="D13" s="5">
        <v>552.815449236125</v>
      </c>
      <c r="E13" s="5">
        <v>0</v>
      </c>
      <c r="F13" s="5"/>
      <c r="G13" s="5"/>
      <c r="H13" s="5">
        <v>1.7335209895755772</v>
      </c>
      <c r="I13" s="5">
        <v>23.70943505064281</v>
      </c>
      <c r="J13" s="5">
        <v>32.46734700521722</v>
      </c>
      <c r="K13" s="6">
        <v>685.7086111095606</v>
      </c>
      <c r="L13" s="1">
        <f t="shared" si="1"/>
        <v>620.7630603581291</v>
      </c>
      <c r="M13" s="1">
        <f t="shared" si="0"/>
        <v>510.231604918909</v>
      </c>
      <c r="N13" s="1">
        <f t="shared" si="0"/>
        <v>420.9656044271856</v>
      </c>
      <c r="P13" s="1">
        <f>$K13/(1+P$2)^($B13-サマリー!$C$4)</f>
        <v>879.3746621457307</v>
      </c>
      <c r="Q13" s="1">
        <f>$K13/(1+Q$2)^($B13-サマリー!$C$4)</f>
        <v>1435.7215561150422</v>
      </c>
      <c r="R13" s="1">
        <f>$K13/(1+R$2)^($B13-サマリー!$C$4)</f>
        <v>2322.0527432481163</v>
      </c>
      <c r="T13" s="1">
        <v>10</v>
      </c>
      <c r="V13" s="1">
        <f>$U13/(1+V$2)^($B13-サマリー!$C$4)</f>
        <v>0</v>
      </c>
      <c r="W13" s="1">
        <f>$U13/(1+W$2)^($B13-サマリー!$C$4)</f>
        <v>0</v>
      </c>
      <c r="X13" s="1">
        <f>$U13/(1+X$2)^($B13-サマリー!$C$4)</f>
        <v>0</v>
      </c>
    </row>
    <row r="14" spans="2:24" ht="13.5">
      <c r="B14" s="6">
        <v>11</v>
      </c>
      <c r="C14" s="5">
        <v>74.982858828</v>
      </c>
      <c r="D14" s="5">
        <v>22.975449236124962</v>
      </c>
      <c r="E14" s="5">
        <v>0</v>
      </c>
      <c r="F14" s="5"/>
      <c r="G14" s="5"/>
      <c r="H14" s="5">
        <v>1.7335209895755772</v>
      </c>
      <c r="I14" s="5">
        <v>23.70943505064281</v>
      </c>
      <c r="J14" s="5">
        <v>5.975347005217188</v>
      </c>
      <c r="K14" s="6">
        <v>129.37661110956054</v>
      </c>
      <c r="L14" s="1">
        <f t="shared" si="1"/>
        <v>115.96332502957668</v>
      </c>
      <c r="M14" s="1">
        <f t="shared" si="0"/>
        <v>93.46441655979034</v>
      </c>
      <c r="N14" s="1">
        <f t="shared" si="0"/>
        <v>75.64382500795034</v>
      </c>
      <c r="P14" s="1">
        <f>$K14/(1+P$2)^($B14-サマリー!$C$4)</f>
        <v>164.2739658354481</v>
      </c>
      <c r="Q14" s="1">
        <f>$K14/(1+Q$2)^($B14-サマリー!$C$4)</f>
        <v>262.996012577334</v>
      </c>
      <c r="R14" s="1">
        <f>$K14/(1+R$2)^($B14-サマリー!$C$4)</f>
        <v>417.252501207313</v>
      </c>
      <c r="T14" s="1">
        <v>11</v>
      </c>
      <c r="V14" s="1">
        <f>$U14/(1+V$2)^($B14-サマリー!$C$4)</f>
        <v>0</v>
      </c>
      <c r="W14" s="1">
        <f>$U14/(1+W$2)^($B14-サマリー!$C$4)</f>
        <v>0</v>
      </c>
      <c r="X14" s="1">
        <f>$U14/(1+X$2)^($B14-サマリー!$C$4)</f>
        <v>0</v>
      </c>
    </row>
    <row r="15" spans="2:24" ht="13.5">
      <c r="B15" s="6">
        <v>12</v>
      </c>
      <c r="C15" s="5">
        <v>74.982858828</v>
      </c>
      <c r="D15" s="5">
        <v>22.975449236124962</v>
      </c>
      <c r="E15" s="5">
        <v>0</v>
      </c>
      <c r="F15" s="5"/>
      <c r="G15" s="5"/>
      <c r="H15" s="5">
        <v>1.7335209895755772</v>
      </c>
      <c r="I15" s="5">
        <v>23.70943505064281</v>
      </c>
      <c r="J15" s="5">
        <v>5.975347005217188</v>
      </c>
      <c r="K15" s="6">
        <v>129.37661110956054</v>
      </c>
      <c r="L15" s="1">
        <f t="shared" si="1"/>
        <v>114.81517329661058</v>
      </c>
      <c r="M15" s="1">
        <f t="shared" si="0"/>
        <v>90.74215199979646</v>
      </c>
      <c r="N15" s="1">
        <f t="shared" si="0"/>
        <v>72.04173810280986</v>
      </c>
      <c r="P15" s="1">
        <f>$K15/(1+P$2)^($B15-サマリー!$C$4)</f>
        <v>162.6474909261862</v>
      </c>
      <c r="Q15" s="1">
        <f>$K15/(1+Q$2)^($B15-サマリー!$C$4)</f>
        <v>255.335934541101</v>
      </c>
      <c r="R15" s="1">
        <f>$K15/(1+R$2)^($B15-サマリー!$C$4)</f>
        <v>397.38333448315535</v>
      </c>
      <c r="T15" s="1">
        <v>12</v>
      </c>
      <c r="V15" s="1">
        <f>$U15/(1+V$2)^($B15-サマリー!$C$4)</f>
        <v>0</v>
      </c>
      <c r="W15" s="1">
        <f>$U15/(1+W$2)^($B15-サマリー!$C$4)</f>
        <v>0</v>
      </c>
      <c r="X15" s="1">
        <f>$U15/(1+X$2)^($B15-サマリー!$C$4)</f>
        <v>0</v>
      </c>
    </row>
    <row r="16" spans="2:24" ht="13.5">
      <c r="B16" s="6">
        <v>13</v>
      </c>
      <c r="C16" s="5">
        <v>74.982858828</v>
      </c>
      <c r="D16" s="5">
        <v>22.975449236124962</v>
      </c>
      <c r="E16" s="5">
        <v>0</v>
      </c>
      <c r="F16" s="5"/>
      <c r="G16" s="5"/>
      <c r="H16" s="5">
        <v>1.7335209895755772</v>
      </c>
      <c r="I16" s="5">
        <v>23.70943505064281</v>
      </c>
      <c r="J16" s="5">
        <v>5.975347005217188</v>
      </c>
      <c r="K16" s="6">
        <v>129.37661110956054</v>
      </c>
      <c r="L16" s="1">
        <f t="shared" si="1"/>
        <v>113.67838940258473</v>
      </c>
      <c r="M16" s="1">
        <f t="shared" si="0"/>
        <v>88.09917669883151</v>
      </c>
      <c r="N16" s="1">
        <f t="shared" si="0"/>
        <v>68.61117914553319</v>
      </c>
      <c r="P16" s="1">
        <f>$K16/(1+P$2)^($B16-サマリー!$C$4)</f>
        <v>161.03711972889727</v>
      </c>
      <c r="Q16" s="1">
        <f>$K16/(1+Q$2)^($B16-サマリー!$C$4)</f>
        <v>247.89896557388448</v>
      </c>
      <c r="R16" s="1">
        <f>$K16/(1+R$2)^($B16-サマリー!$C$4)</f>
        <v>378.4603185553859</v>
      </c>
      <c r="T16" s="1">
        <v>13</v>
      </c>
      <c r="V16" s="1">
        <f>$U16/(1+V$2)^($B16-サマリー!$C$4)</f>
        <v>0</v>
      </c>
      <c r="W16" s="1">
        <f>$U16/(1+W$2)^($B16-サマリー!$C$4)</f>
        <v>0</v>
      </c>
      <c r="X16" s="1">
        <f>$U16/(1+X$2)^($B16-サマリー!$C$4)</f>
        <v>0</v>
      </c>
    </row>
    <row r="17" spans="2:24" ht="13.5">
      <c r="B17" s="6">
        <v>14</v>
      </c>
      <c r="C17" s="5">
        <v>74.982858828</v>
      </c>
      <c r="D17" s="5">
        <v>22.975449236124962</v>
      </c>
      <c r="E17" s="5">
        <v>0</v>
      </c>
      <c r="F17" s="5"/>
      <c r="G17" s="5"/>
      <c r="H17" s="5">
        <v>1.7335209895755772</v>
      </c>
      <c r="I17" s="5">
        <v>23.70943505064281</v>
      </c>
      <c r="J17" s="5">
        <v>5.975347005217188</v>
      </c>
      <c r="K17" s="6">
        <v>129.37661110956054</v>
      </c>
      <c r="L17" s="1">
        <f t="shared" si="1"/>
        <v>112.55286079463832</v>
      </c>
      <c r="M17" s="1">
        <f t="shared" si="0"/>
        <v>85.53318126100146</v>
      </c>
      <c r="N17" s="1">
        <f t="shared" si="0"/>
        <v>65.34398013860304</v>
      </c>
      <c r="P17" s="1">
        <f>$K17/(1+P$2)^($B17-サマリー!$C$4)</f>
        <v>159.44269280088832</v>
      </c>
      <c r="Q17" s="1">
        <f>$K17/(1+Q$2)^($B17-サマリー!$C$4)</f>
        <v>240.67860735328588</v>
      </c>
      <c r="R17" s="1">
        <f>$K17/(1+R$2)^($B17-サマリー!$C$4)</f>
        <v>360.4383986241771</v>
      </c>
      <c r="T17" s="1">
        <v>14</v>
      </c>
      <c r="V17" s="1">
        <f>$U17/(1+V$2)^($B17-サマリー!$C$4)</f>
        <v>0</v>
      </c>
      <c r="W17" s="1">
        <f>$U17/(1+W$2)^($B17-サマリー!$C$4)</f>
        <v>0</v>
      </c>
      <c r="X17" s="1">
        <f>$U17/(1+X$2)^($B17-サマリー!$C$4)</f>
        <v>0</v>
      </c>
    </row>
    <row r="18" spans="2:24" ht="13.5">
      <c r="B18" s="6">
        <v>15</v>
      </c>
      <c r="C18" s="5">
        <v>94.6090270522991</v>
      </c>
      <c r="D18" s="5">
        <v>38.30445718558469</v>
      </c>
      <c r="E18" s="5">
        <v>8.244064258064517</v>
      </c>
      <c r="F18" s="5"/>
      <c r="G18" s="5"/>
      <c r="H18" s="5">
        <v>1.7335209895755772</v>
      </c>
      <c r="I18" s="5">
        <v>23.70943505064281</v>
      </c>
      <c r="J18" s="5">
        <v>8.13530902680833</v>
      </c>
      <c r="K18" s="6">
        <v>174.735813562975</v>
      </c>
      <c r="L18" s="1">
        <f t="shared" si="1"/>
        <v>150.50860124617807</v>
      </c>
      <c r="M18" s="1">
        <f t="shared" si="0"/>
        <v>112.15626957348094</v>
      </c>
      <c r="N18" s="1">
        <f t="shared" si="0"/>
        <v>84.05091397262703</v>
      </c>
      <c r="P18" s="1">
        <f>$K18/(1+P$2)^($B18-サマリー!$C$4)</f>
        <v>213.21089933174702</v>
      </c>
      <c r="Q18" s="1">
        <f>$K18/(1+Q$2)^($B18-サマリー!$C$4)</f>
        <v>315.5923159751892</v>
      </c>
      <c r="R18" s="1">
        <f>$K18/(1+R$2)^($B18-サマリー!$C$4)</f>
        <v>463.62613313318496</v>
      </c>
      <c r="T18" s="1">
        <v>15</v>
      </c>
      <c r="V18" s="1">
        <f>$U18/(1+V$2)^($B18-サマリー!$C$4)</f>
        <v>0</v>
      </c>
      <c r="W18" s="1">
        <f>$U18/(1+W$2)^($B18-サマリー!$C$4)</f>
        <v>0</v>
      </c>
      <c r="X18" s="1">
        <f>$U18/(1+X$2)^($B18-サマリー!$C$4)</f>
        <v>0</v>
      </c>
    </row>
    <row r="19" spans="2:24" ht="13.5">
      <c r="B19" s="6">
        <v>16</v>
      </c>
      <c r="C19" s="5">
        <v>94.6090270522991</v>
      </c>
      <c r="D19" s="5">
        <v>38.30445718558469</v>
      </c>
      <c r="E19" s="5">
        <v>8.244064258064517</v>
      </c>
      <c r="F19" s="5"/>
      <c r="G19" s="5"/>
      <c r="H19" s="5">
        <v>1.7335209895755772</v>
      </c>
      <c r="I19" s="5">
        <v>23.70943505064281</v>
      </c>
      <c r="J19" s="5">
        <v>8.13530902680833</v>
      </c>
      <c r="K19" s="6">
        <v>174.735813562975</v>
      </c>
      <c r="L19" s="1">
        <f t="shared" si="1"/>
        <v>149.0184170754238</v>
      </c>
      <c r="M19" s="1">
        <f t="shared" si="1"/>
        <v>108.88958211017568</v>
      </c>
      <c r="N19" s="1">
        <f t="shared" si="1"/>
        <v>80.04848949774004</v>
      </c>
      <c r="P19" s="1">
        <f>$K19/(1+P$2)^($B19-サマリー!$C$4)</f>
        <v>211.09990032846235</v>
      </c>
      <c r="Q19" s="1">
        <f>$K19/(1+Q$2)^($B19-サマリー!$C$4)</f>
        <v>306.4003067720284</v>
      </c>
      <c r="R19" s="1">
        <f>$K19/(1+R$2)^($B19-サマリー!$C$4)</f>
        <v>441.548698222081</v>
      </c>
      <c r="T19" s="1">
        <v>16</v>
      </c>
      <c r="V19" s="1">
        <f>$U19/(1+V$2)^($B19-サマリー!$C$4)</f>
        <v>0</v>
      </c>
      <c r="W19" s="1">
        <f>$U19/(1+W$2)^($B19-サマリー!$C$4)</f>
        <v>0</v>
      </c>
      <c r="X19" s="1">
        <f>$U19/(1+X$2)^($B19-サマリー!$C$4)</f>
        <v>0</v>
      </c>
    </row>
    <row r="20" spans="2:24" ht="13.5">
      <c r="B20" s="6">
        <v>17</v>
      </c>
      <c r="C20" s="5">
        <v>94.6090270522991</v>
      </c>
      <c r="D20" s="5">
        <v>38.30445718558469</v>
      </c>
      <c r="E20" s="5">
        <v>8.244064258064517</v>
      </c>
      <c r="F20" s="5"/>
      <c r="G20" s="5"/>
      <c r="H20" s="5">
        <v>1.7335209895755772</v>
      </c>
      <c r="I20" s="5">
        <v>23.70943505064281</v>
      </c>
      <c r="J20" s="5">
        <v>8.13530902680833</v>
      </c>
      <c r="K20" s="6">
        <v>174.735813562975</v>
      </c>
      <c r="L20" s="1">
        <f t="shared" si="1"/>
        <v>147.54298720338988</v>
      </c>
      <c r="M20" s="1">
        <f t="shared" si="1"/>
        <v>105.71804088366571</v>
      </c>
      <c r="N20" s="1">
        <f t="shared" si="1"/>
        <v>76.23665666451431</v>
      </c>
      <c r="P20" s="1">
        <f>$K20/(1+P$2)^($B20-サマリー!$C$4)</f>
        <v>209.00980230540833</v>
      </c>
      <c r="Q20" s="1">
        <f>$K20/(1+Q$2)^($B20-サマリー!$C$4)</f>
        <v>297.4760259922606</v>
      </c>
      <c r="R20" s="1">
        <f>$K20/(1+R$2)^($B20-サマリー!$C$4)</f>
        <v>420.5225697353152</v>
      </c>
      <c r="T20" s="1">
        <v>17</v>
      </c>
      <c r="V20" s="1">
        <f>$U20/(1+V$2)^($B20-サマリー!$C$4)</f>
        <v>0</v>
      </c>
      <c r="W20" s="1">
        <f>$U20/(1+W$2)^($B20-サマリー!$C$4)</f>
        <v>0</v>
      </c>
      <c r="X20" s="1">
        <f>$U20/(1+X$2)^($B20-サマリー!$C$4)</f>
        <v>0</v>
      </c>
    </row>
    <row r="21" spans="2:24" ht="13.5">
      <c r="B21" s="6">
        <v>18</v>
      </c>
      <c r="C21" s="5">
        <v>94.6090270522991</v>
      </c>
      <c r="D21" s="5">
        <v>38.30445718558469</v>
      </c>
      <c r="E21" s="5">
        <v>0</v>
      </c>
      <c r="F21" s="5"/>
      <c r="G21" s="5"/>
      <c r="H21" s="5">
        <v>1.7335209895755772</v>
      </c>
      <c r="I21" s="5">
        <v>23.70943505064281</v>
      </c>
      <c r="J21" s="5">
        <v>7.723105813905107</v>
      </c>
      <c r="K21" s="6">
        <v>166.07954609200726</v>
      </c>
      <c r="L21" s="1">
        <f t="shared" si="1"/>
        <v>138.84537606591275</v>
      </c>
      <c r="M21" s="1">
        <f t="shared" si="1"/>
        <v>97.55422980980495</v>
      </c>
      <c r="N21" s="1">
        <f t="shared" si="1"/>
        <v>69.00948175224521</v>
      </c>
      <c r="P21" s="1">
        <f>$K21/(1+P$2)^($B21-サマリー!$C$4)</f>
        <v>196.68874239716996</v>
      </c>
      <c r="Q21" s="1">
        <f>$K21/(1+Q$2)^($B21-サマリー!$C$4)</f>
        <v>274.5041845269413</v>
      </c>
      <c r="R21" s="1">
        <f>$K21/(1+R$2)^($B21-サマリー!$C$4)</f>
        <v>380.65736185496166</v>
      </c>
      <c r="T21" s="1">
        <v>18</v>
      </c>
      <c r="V21" s="1">
        <f>$U21/(1+V$2)^($B21-サマリー!$C$4)</f>
        <v>0</v>
      </c>
      <c r="W21" s="1">
        <f>$U21/(1+W$2)^($B21-サマリー!$C$4)</f>
        <v>0</v>
      </c>
      <c r="X21" s="1">
        <f>$U21/(1+X$2)^($B21-サマリー!$C$4)</f>
        <v>0</v>
      </c>
    </row>
    <row r="22" spans="2:24" ht="13.5">
      <c r="B22" s="6">
        <v>19</v>
      </c>
      <c r="C22" s="5">
        <v>94.6090270522991</v>
      </c>
      <c r="D22" s="5">
        <v>38.30445718558469</v>
      </c>
      <c r="E22" s="5">
        <v>10.389779612903224</v>
      </c>
      <c r="F22" s="5"/>
      <c r="G22" s="5"/>
      <c r="H22" s="5">
        <v>1.7335209895755772</v>
      </c>
      <c r="I22" s="5">
        <v>23.70943505064281</v>
      </c>
      <c r="J22" s="5">
        <v>8.242594794550257</v>
      </c>
      <c r="K22" s="6">
        <v>176.98881468555564</v>
      </c>
      <c r="L22" s="1">
        <f t="shared" si="1"/>
        <v>146.50070643097044</v>
      </c>
      <c r="M22" s="1">
        <f t="shared" si="1"/>
        <v>100.93424791717761</v>
      </c>
      <c r="N22" s="1">
        <f t="shared" si="1"/>
        <v>70.04048398320161</v>
      </c>
      <c r="P22" s="1">
        <f>$K22/(1+P$2)^($B22-サマリー!$C$4)</f>
        <v>207.5333044906405</v>
      </c>
      <c r="Q22" s="1">
        <f>$K22/(1+Q$2)^($B22-サマリー!$C$4)</f>
        <v>284.0150905743731</v>
      </c>
      <c r="R22" s="1">
        <f>$K22/(1+R$2)^($B22-サマリー!$C$4)</f>
        <v>386.34438600493905</v>
      </c>
      <c r="T22" s="1">
        <v>19</v>
      </c>
      <c r="V22" s="1">
        <f>$U22/(1+V$2)^($B22-サマリー!$C$4)</f>
        <v>0</v>
      </c>
      <c r="W22" s="1">
        <f>$U22/(1+W$2)^($B22-サマリー!$C$4)</f>
        <v>0</v>
      </c>
      <c r="X22" s="1">
        <f>$U22/(1+X$2)^($B22-サマリー!$C$4)</f>
        <v>0</v>
      </c>
    </row>
    <row r="23" spans="2:24" ht="13.5">
      <c r="B23" s="6">
        <v>20</v>
      </c>
      <c r="C23" s="5">
        <v>94.6090270522991</v>
      </c>
      <c r="D23" s="5">
        <v>38.30445718558469</v>
      </c>
      <c r="E23" s="5">
        <v>10.389779612903224</v>
      </c>
      <c r="F23" s="5">
        <v>0</v>
      </c>
      <c r="G23" s="5"/>
      <c r="H23" s="5">
        <v>1.7335209895755772</v>
      </c>
      <c r="I23" s="5">
        <v>23.70943505064281</v>
      </c>
      <c r="J23" s="5">
        <v>8.242594794550257</v>
      </c>
      <c r="K23" s="6">
        <v>176.98881468555564</v>
      </c>
      <c r="L23" s="1">
        <f t="shared" si="1"/>
        <v>145.05020438709943</v>
      </c>
      <c r="M23" s="1">
        <f t="shared" si="1"/>
        <v>97.9944154535705</v>
      </c>
      <c r="N23" s="1">
        <f t="shared" si="1"/>
        <v>66.7052228411444</v>
      </c>
      <c r="P23" s="1">
        <f>$K23/(1+P$2)^($B23-サマリー!$C$4)</f>
        <v>205.47851929766375</v>
      </c>
      <c r="Q23" s="1">
        <f>$K23/(1+Q$2)^($B23-サマリー!$C$4)</f>
        <v>275.74280638288656</v>
      </c>
      <c r="R23" s="1">
        <f>$K23/(1+R$2)^($B23-サマリー!$C$4)</f>
        <v>367.9470342904181</v>
      </c>
      <c r="T23" s="1">
        <v>20</v>
      </c>
      <c r="V23" s="1">
        <f>$U23/(1+V$2)^($B23-サマリー!$C$4)</f>
        <v>0</v>
      </c>
      <c r="W23" s="1">
        <f>$U23/(1+W$2)^($B23-サマリー!$C$4)</f>
        <v>0</v>
      </c>
      <c r="X23" s="1">
        <f>$U23/(1+X$2)^($B23-サマリー!$C$4)</f>
        <v>0</v>
      </c>
    </row>
    <row r="24" spans="2:24" ht="13.5">
      <c r="B24" s="6">
        <v>21</v>
      </c>
      <c r="C24" s="5">
        <v>94.6090270522991</v>
      </c>
      <c r="D24" s="5">
        <v>38.30445718558469</v>
      </c>
      <c r="E24" s="5">
        <v>16.144189942142475</v>
      </c>
      <c r="F24" s="5">
        <v>0</v>
      </c>
      <c r="G24" s="5"/>
      <c r="H24" s="5">
        <v>1.7335209895755772</v>
      </c>
      <c r="I24" s="5">
        <v>23.70943505064281</v>
      </c>
      <c r="J24" s="5">
        <v>8.530315311012231</v>
      </c>
      <c r="K24" s="6">
        <v>183.03094553125686</v>
      </c>
      <c r="L24" s="1">
        <f t="shared" si="1"/>
        <v>148.5168310007409</v>
      </c>
      <c r="M24" s="1">
        <f t="shared" si="1"/>
        <v>98.3881522392783</v>
      </c>
      <c r="N24" s="1">
        <f t="shared" si="1"/>
        <v>65.6975603914588</v>
      </c>
      <c r="P24" s="1">
        <f>$K24/(1+P$2)^($B24-サマリー!$C$4)</f>
        <v>210.38935211267963</v>
      </c>
      <c r="Q24" s="1">
        <f>$K24/(1+Q$2)^($B24-サマリー!$C$4)</f>
        <v>276.8507275410946</v>
      </c>
      <c r="R24" s="1">
        <f>$K24/(1+R$2)^($B24-サマリー!$C$4)</f>
        <v>362.3887527326066</v>
      </c>
      <c r="T24" s="1">
        <v>21</v>
      </c>
      <c r="V24" s="1">
        <f>$U24/(1+V$2)^($B24-サマリー!$C$4)</f>
        <v>0</v>
      </c>
      <c r="W24" s="1">
        <f>$U24/(1+W$2)^($B24-サマリー!$C$4)</f>
        <v>0</v>
      </c>
      <c r="X24" s="1">
        <f>$U24/(1+X$2)^($B24-サマリー!$C$4)</f>
        <v>0</v>
      </c>
    </row>
    <row r="25" spans="2:24" ht="13.5">
      <c r="B25" s="6">
        <v>22</v>
      </c>
      <c r="C25" s="5">
        <v>94.6090270522991</v>
      </c>
      <c r="D25" s="5">
        <v>38.30445718558469</v>
      </c>
      <c r="E25" s="5">
        <v>14.60079600507494</v>
      </c>
      <c r="F25" s="5">
        <v>0</v>
      </c>
      <c r="G25" s="5"/>
      <c r="H25" s="5">
        <v>1.7335209895755772</v>
      </c>
      <c r="I25" s="5">
        <v>23.70943505064281</v>
      </c>
      <c r="J25" s="5">
        <v>8.453145614158842</v>
      </c>
      <c r="K25" s="6">
        <v>181.41038189733592</v>
      </c>
      <c r="L25" s="1">
        <f t="shared" si="1"/>
        <v>145.7444126514446</v>
      </c>
      <c r="M25" s="1">
        <f t="shared" si="1"/>
        <v>94.67671789446557</v>
      </c>
      <c r="N25" s="1">
        <f t="shared" si="1"/>
        <v>62.01511566537913</v>
      </c>
      <c r="P25" s="1">
        <f>$K25/(1+P$2)^($B25-サマリー!$C$4)</f>
        <v>206.46193663819489</v>
      </c>
      <c r="Q25" s="1">
        <f>$K25/(1+Q$2)^($B25-サマリー!$C$4)</f>
        <v>266.40726178636106</v>
      </c>
      <c r="R25" s="1">
        <f>$K25/(1+R$2)^($B25-サマリー!$C$4)</f>
        <v>342.07633103324224</v>
      </c>
      <c r="T25" s="1">
        <v>22</v>
      </c>
      <c r="V25" s="1">
        <f>$U25/(1+V$2)^($B25-サマリー!$C$4)</f>
        <v>0</v>
      </c>
      <c r="W25" s="1">
        <f>$U25/(1+W$2)^($B25-サマリー!$C$4)</f>
        <v>0</v>
      </c>
      <c r="X25" s="1">
        <f>$U25/(1+X$2)^($B25-サマリー!$C$4)</f>
        <v>0</v>
      </c>
    </row>
    <row r="26" spans="2:24" ht="13.5">
      <c r="B26" s="6">
        <v>23</v>
      </c>
      <c r="C26" s="5">
        <v>94.6090270522991</v>
      </c>
      <c r="D26" s="5">
        <v>38.30445718558469</v>
      </c>
      <c r="E26" s="5">
        <v>137.42891251205134</v>
      </c>
      <c r="F26" s="5">
        <v>0.04211016392171716</v>
      </c>
      <c r="G26" s="5"/>
      <c r="H26" s="5">
        <v>1.7335209895755772</v>
      </c>
      <c r="I26" s="5">
        <v>23.70943505064281</v>
      </c>
      <c r="J26" s="5">
        <v>14.59665694770382</v>
      </c>
      <c r="K26" s="6">
        <v>310.4241199017791</v>
      </c>
      <c r="L26" s="1">
        <f t="shared" si="1"/>
        <v>246.9243171896607</v>
      </c>
      <c r="M26" s="1">
        <f t="shared" si="1"/>
        <v>157.2893400677816</v>
      </c>
      <c r="N26" s="1">
        <f t="shared" si="1"/>
        <v>101.06518606723925</v>
      </c>
      <c r="P26" s="1">
        <f>$K26/(1+P$2)^($B26-サマリー!$C$4)</f>
        <v>349.7936682620124</v>
      </c>
      <c r="Q26" s="1">
        <f>$K26/(1+Q$2)^($B26-サマリー!$C$4)</f>
        <v>442.590568489605</v>
      </c>
      <c r="R26" s="1">
        <f>$K26/(1+R$2)^($B26-サマリー!$C$4)</f>
        <v>557.4771194754619</v>
      </c>
      <c r="T26" s="1">
        <v>23</v>
      </c>
      <c r="V26" s="1">
        <f>$U26/(1+V$2)^($B26-サマリー!$C$4)</f>
        <v>0</v>
      </c>
      <c r="W26" s="1">
        <f>$U26/(1+W$2)^($B26-サマリー!$C$4)</f>
        <v>0</v>
      </c>
      <c r="X26" s="1">
        <f>$U26/(1+X$2)^($B26-サマリー!$C$4)</f>
        <v>0</v>
      </c>
    </row>
    <row r="27" spans="2:24" ht="13.5">
      <c r="B27" s="6">
        <v>24</v>
      </c>
      <c r="C27" s="5">
        <v>94.6090270522991</v>
      </c>
      <c r="D27" s="5">
        <v>38.30445718558469</v>
      </c>
      <c r="E27" s="5">
        <v>88.38056293953926</v>
      </c>
      <c r="F27" s="5">
        <v>1.9947529765776248</v>
      </c>
      <c r="G27" s="5"/>
      <c r="H27" s="5">
        <v>1.7335209895755772</v>
      </c>
      <c r="I27" s="5">
        <v>23.70943505064281</v>
      </c>
      <c r="J27" s="5">
        <v>12.241871609710984</v>
      </c>
      <c r="K27" s="6">
        <v>260.97362780393</v>
      </c>
      <c r="L27" s="1">
        <f t="shared" si="1"/>
        <v>205.53398940926073</v>
      </c>
      <c r="M27" s="1">
        <f t="shared" si="1"/>
        <v>128.38173181166377</v>
      </c>
      <c r="N27" s="1">
        <f t="shared" si="1"/>
        <v>80.91954741204673</v>
      </c>
      <c r="P27" s="1">
        <f>$K27/(1+P$2)^($B27-サマリー!$C$4)</f>
        <v>291.16001585526027</v>
      </c>
      <c r="Q27" s="1">
        <f>$K27/(1+Q$2)^($B27-サマリー!$C$4)</f>
        <v>361.2485349720348</v>
      </c>
      <c r="R27" s="1">
        <f>$K27/(1+R$2)^($B27-サマリー!$C$4)</f>
        <v>446.35346706345945</v>
      </c>
      <c r="T27" s="1">
        <v>24</v>
      </c>
      <c r="V27" s="1">
        <f>$U27/(1+V$2)^($B27-サマリー!$C$4)</f>
        <v>0</v>
      </c>
      <c r="W27" s="1">
        <f>$U27/(1+W$2)^($B27-サマリー!$C$4)</f>
        <v>0</v>
      </c>
      <c r="X27" s="1">
        <f>$U27/(1+X$2)^($B27-サマリー!$C$4)</f>
        <v>0</v>
      </c>
    </row>
    <row r="28" spans="2:24" ht="13.5">
      <c r="B28" s="6">
        <v>25</v>
      </c>
      <c r="C28" s="5"/>
      <c r="D28" s="5"/>
      <c r="E28" s="5">
        <v>118.79364547215548</v>
      </c>
      <c r="F28" s="5">
        <v>21.841964160906997</v>
      </c>
      <c r="G28" s="5"/>
      <c r="H28" s="5">
        <v>13.868693809346524</v>
      </c>
      <c r="I28" s="5">
        <v>58.76125425270997</v>
      </c>
      <c r="J28" s="5">
        <v>8.875070156446071</v>
      </c>
      <c r="K28" s="6">
        <v>222.14062785156503</v>
      </c>
      <c r="L28" s="1">
        <f t="shared" si="1"/>
        <v>173.2182515054763</v>
      </c>
      <c r="M28" s="1">
        <f t="shared" si="1"/>
        <v>106.09560102118921</v>
      </c>
      <c r="N28" s="1">
        <f t="shared" si="1"/>
        <v>65.59874311124824</v>
      </c>
      <c r="P28" s="1">
        <f>$K28/(1+P$2)^($B28-サマリー!$C$4)</f>
        <v>245.3814524775752</v>
      </c>
      <c r="Q28" s="1">
        <f>$K28/(1+Q$2)^($B28-サマリー!$C$4)</f>
        <v>298.53842828750527</v>
      </c>
      <c r="R28" s="1">
        <f>$K28/(1+R$2)^($B28-サマリー!$C$4)</f>
        <v>361.84367509638156</v>
      </c>
      <c r="T28" s="1">
        <v>25</v>
      </c>
      <c r="V28" s="1">
        <f>$U28/(1+V$2)^($B28-サマリー!$C$4)</f>
        <v>0</v>
      </c>
      <c r="W28" s="1">
        <f>$U28/(1+W$2)^($B28-サマリー!$C$4)</f>
        <v>0</v>
      </c>
      <c r="X28" s="1">
        <f>$U28/(1+X$2)^($B28-サマリー!$C$4)</f>
        <v>0</v>
      </c>
    </row>
    <row r="29" spans="2:24" ht="13.5">
      <c r="B29" s="6">
        <v>26</v>
      </c>
      <c r="C29" s="5"/>
      <c r="D29" s="5"/>
      <c r="E29" s="5">
        <v>108.33002689030133</v>
      </c>
      <c r="F29" s="5">
        <v>21.931348056857324</v>
      </c>
      <c r="G29" s="5"/>
      <c r="H29" s="5">
        <v>13.868693809346524</v>
      </c>
      <c r="I29" s="5">
        <v>58.76125425270997</v>
      </c>
      <c r="J29" s="5">
        <v>8.35635842215089</v>
      </c>
      <c r="K29" s="6">
        <v>211.24768143136603</v>
      </c>
      <c r="L29" s="1">
        <f t="shared" si="1"/>
        <v>163.09334221364657</v>
      </c>
      <c r="M29" s="1">
        <f t="shared" si="1"/>
        <v>97.95443606333329</v>
      </c>
      <c r="N29" s="1">
        <f t="shared" si="1"/>
        <v>59.41145318229358</v>
      </c>
      <c r="P29" s="1">
        <f>$K29/(1+P$2)^($B29-サマリー!$C$4)</f>
        <v>231.03847807020261</v>
      </c>
      <c r="Q29" s="1">
        <f>$K29/(1+Q$2)^($B29-サマリー!$C$4)</f>
        <v>275.6303098777494</v>
      </c>
      <c r="R29" s="1">
        <f>$K29/(1+R$2)^($B29-サマリー!$C$4)</f>
        <v>327.71448876451893</v>
      </c>
      <c r="T29" s="1">
        <v>26</v>
      </c>
      <c r="V29" s="1">
        <f>$U29/(1+V$2)^($B29-サマリー!$C$4)</f>
        <v>0</v>
      </c>
      <c r="W29" s="1">
        <f>$U29/(1+W$2)^($B29-サマリー!$C$4)</f>
        <v>0</v>
      </c>
      <c r="X29" s="1">
        <f>$U29/(1+X$2)^($B29-サマリー!$C$4)</f>
        <v>0</v>
      </c>
    </row>
    <row r="30" spans="2:24" ht="13.5">
      <c r="B30" s="6">
        <v>27</v>
      </c>
      <c r="C30" s="5"/>
      <c r="D30" s="5"/>
      <c r="E30" s="5">
        <v>258.7869382038189</v>
      </c>
      <c r="F30" s="5">
        <v>22.602992144520186</v>
      </c>
      <c r="G30" s="5"/>
      <c r="H30" s="5">
        <v>13.868693809346524</v>
      </c>
      <c r="I30" s="5">
        <v>58.76125425270997</v>
      </c>
      <c r="J30" s="5">
        <v>15.912786192209921</v>
      </c>
      <c r="K30" s="6">
        <v>369.93266460260554</v>
      </c>
      <c r="L30" s="1">
        <f t="shared" si="1"/>
        <v>282.7779804820265</v>
      </c>
      <c r="M30" s="1">
        <f t="shared" si="1"/>
        <v>166.5396369742766</v>
      </c>
      <c r="N30" s="1">
        <f t="shared" si="1"/>
        <v>99.08584235708663</v>
      </c>
      <c r="P30" s="1">
        <f>$K30/(1+P$2)^($B30-サマリー!$C$4)</f>
        <v>400.58406649579496</v>
      </c>
      <c r="Q30" s="1">
        <f>$K30/(1+Q$2)^($B30-サマリー!$C$4)</f>
        <v>468.6196316465803</v>
      </c>
      <c r="R30" s="1">
        <f>$K30/(1+R$2)^($B30-サマリー!$C$4)</f>
        <v>546.559029152513</v>
      </c>
      <c r="T30" s="1">
        <v>27</v>
      </c>
      <c r="V30" s="1">
        <f>$U30/(1+V$2)^($B30-サマリー!$C$4)</f>
        <v>0</v>
      </c>
      <c r="W30" s="1">
        <f>$U30/(1+W$2)^($B30-サマリー!$C$4)</f>
        <v>0</v>
      </c>
      <c r="X30" s="1">
        <f>$U30/(1+X$2)^($B30-サマリー!$C$4)</f>
        <v>0</v>
      </c>
    </row>
    <row r="31" spans="2:24" ht="13.5">
      <c r="B31" s="6">
        <v>28</v>
      </c>
      <c r="C31" s="5"/>
      <c r="D31" s="5"/>
      <c r="E31" s="5">
        <v>526.6839023070295</v>
      </c>
      <c r="F31" s="5">
        <v>28.34936730537663</v>
      </c>
      <c r="G31" s="5"/>
      <c r="H31" s="5">
        <v>13.868693809346524</v>
      </c>
      <c r="I31" s="5">
        <v>58.76125425270997</v>
      </c>
      <c r="J31" s="5">
        <v>29.59495315541335</v>
      </c>
      <c r="K31" s="6">
        <v>657.2581708298759</v>
      </c>
      <c r="L31" s="1">
        <f t="shared" si="1"/>
        <v>497.43636132834433</v>
      </c>
      <c r="M31" s="1">
        <f t="shared" si="1"/>
        <v>287.2722673010551</v>
      </c>
      <c r="N31" s="1">
        <f t="shared" si="1"/>
        <v>167.6623773390032</v>
      </c>
      <c r="P31" s="1">
        <f>$K31/(1+P$2)^($B31-サマリー!$C$4)</f>
        <v>704.6697204078982</v>
      </c>
      <c r="Q31" s="1">
        <f>$K31/(1+Q$2)^($B31-サマリー!$C$4)</f>
        <v>808.3446471406189</v>
      </c>
      <c r="R31" s="1">
        <f>$K31/(1+R$2)^($B31-サマリー!$C$4)</f>
        <v>924.8282499689923</v>
      </c>
      <c r="T31" s="1">
        <v>28</v>
      </c>
      <c r="V31" s="1">
        <f>$U31/(1+V$2)^($B31-サマリー!$C$4)</f>
        <v>0</v>
      </c>
      <c r="W31" s="1">
        <f>$U31/(1+W$2)^($B31-サマリー!$C$4)</f>
        <v>0</v>
      </c>
      <c r="X31" s="1">
        <f>$U31/(1+X$2)^($B31-サマリー!$C$4)</f>
        <v>0</v>
      </c>
    </row>
    <row r="32" spans="2:24" ht="13.5">
      <c r="B32" s="6">
        <v>29</v>
      </c>
      <c r="C32" s="5"/>
      <c r="D32" s="5"/>
      <c r="E32" s="5">
        <v>549.3796726733699</v>
      </c>
      <c r="F32" s="5">
        <v>32.268125132452234</v>
      </c>
      <c r="G32" s="5"/>
      <c r="H32" s="5">
        <v>13.868693809346524</v>
      </c>
      <c r="I32" s="5">
        <v>58.76125425270997</v>
      </c>
      <c r="J32" s="5">
        <v>30.925679565084124</v>
      </c>
      <c r="K32" s="6">
        <v>685.2034254329627</v>
      </c>
      <c r="L32" s="1">
        <f t="shared" si="1"/>
        <v>513.4518059217054</v>
      </c>
      <c r="M32" s="1">
        <f t="shared" si="1"/>
        <v>290.76358101892544</v>
      </c>
      <c r="N32" s="1">
        <f t="shared" si="1"/>
        <v>166.46765140628005</v>
      </c>
      <c r="P32" s="1">
        <f>$K32/(1+P$2)^($B32-サマリー!$C$4)</f>
        <v>727.3572433579197</v>
      </c>
      <c r="Q32" s="1">
        <f>$K32/(1+Q$2)^($B32-サマリー!$C$4)</f>
        <v>818.1687237277664</v>
      </c>
      <c r="R32" s="1">
        <f>$K32/(1+R$2)^($B32-サマリー!$C$4)</f>
        <v>918.2381233640307</v>
      </c>
      <c r="T32" s="1">
        <v>29</v>
      </c>
      <c r="V32" s="1">
        <f>$U32/(1+V$2)^($B32-サマリー!$C$4)</f>
        <v>0</v>
      </c>
      <c r="W32" s="1">
        <f>$U32/(1+W$2)^($B32-サマリー!$C$4)</f>
        <v>0</v>
      </c>
      <c r="X32" s="1">
        <f>$U32/(1+X$2)^($B32-サマリー!$C$4)</f>
        <v>0</v>
      </c>
    </row>
    <row r="33" spans="2:24" ht="13.5">
      <c r="B33" s="6">
        <v>30</v>
      </c>
      <c r="C33" s="5"/>
      <c r="D33" s="5"/>
      <c r="E33" s="5">
        <v>564.5449985267032</v>
      </c>
      <c r="F33" s="5">
        <v>34.072923800459776</v>
      </c>
      <c r="G33" s="5"/>
      <c r="H33" s="5">
        <v>13.868693809346524</v>
      </c>
      <c r="I33" s="5">
        <v>58.76125425270997</v>
      </c>
      <c r="J33" s="5">
        <v>31.774185791151126</v>
      </c>
      <c r="K33" s="6">
        <v>703.0220561803706</v>
      </c>
      <c r="L33" s="1">
        <f t="shared" si="1"/>
        <v>521.5881751900439</v>
      </c>
      <c r="M33" s="1">
        <f t="shared" si="1"/>
        <v>289.6357787939607</v>
      </c>
      <c r="N33" s="1">
        <f t="shared" si="1"/>
        <v>162.66344970780952</v>
      </c>
      <c r="P33" s="1">
        <f>$K33/(1+P$2)^($B33-サマリー!$C$4)</f>
        <v>738.8832464875362</v>
      </c>
      <c r="Q33" s="1">
        <f>$K33/(1+Q$2)^($B33-サマリー!$C$4)</f>
        <v>814.9952433909815</v>
      </c>
      <c r="R33" s="1">
        <f>$K33/(1+R$2)^($B33-サマリー!$C$4)</f>
        <v>897.2540883338462</v>
      </c>
      <c r="T33" s="1">
        <v>30</v>
      </c>
      <c r="V33" s="1">
        <f>$U33/(1+V$2)^($B33-サマリー!$C$4)</f>
        <v>0</v>
      </c>
      <c r="W33" s="1">
        <f>$U33/(1+W$2)^($B33-サマリー!$C$4)</f>
        <v>0</v>
      </c>
      <c r="X33" s="1">
        <f>$U33/(1+X$2)^($B33-サマリー!$C$4)</f>
        <v>0</v>
      </c>
    </row>
    <row r="34" spans="2:24" ht="13.5">
      <c r="B34" s="6">
        <v>31</v>
      </c>
      <c r="C34" s="5"/>
      <c r="D34" s="5"/>
      <c r="E34" s="5">
        <v>611.4173096249152</v>
      </c>
      <c r="F34" s="5">
        <v>34.072923800459776</v>
      </c>
      <c r="G34" s="5"/>
      <c r="H34" s="5">
        <v>13.868693809346524</v>
      </c>
      <c r="I34" s="5">
        <v>58.76125425270997</v>
      </c>
      <c r="J34" s="5">
        <v>34.11780134606181</v>
      </c>
      <c r="K34" s="6">
        <v>752.2379828334932</v>
      </c>
      <c r="L34" s="1">
        <f t="shared" si="1"/>
        <v>552.5768307862633</v>
      </c>
      <c r="M34" s="1">
        <f t="shared" si="1"/>
        <v>300.8855232352944</v>
      </c>
      <c r="N34" s="1">
        <f t="shared" si="1"/>
        <v>165.76276690480267</v>
      </c>
      <c r="P34" s="1">
        <f>$K34/(1+P$2)^($B34-サマリー!$C$4)</f>
        <v>782.7818614108443</v>
      </c>
      <c r="Q34" s="1">
        <f>$K34/(1+Q$2)^($B34-サマリー!$C$4)</f>
        <v>846.6504768957253</v>
      </c>
      <c r="R34" s="1">
        <f>$K34/(1+R$2)^($B34-サマリー!$C$4)</f>
        <v>914.3499696215038</v>
      </c>
      <c r="T34" s="1">
        <v>31</v>
      </c>
      <c r="V34" s="1">
        <f>$U34/(1+V$2)^($B34-サマリー!$C$4)</f>
        <v>0</v>
      </c>
      <c r="W34" s="1">
        <f>$U34/(1+W$2)^($B34-サマリー!$C$4)</f>
        <v>0</v>
      </c>
      <c r="X34" s="1">
        <f>$U34/(1+X$2)^($B34-サマリー!$C$4)</f>
        <v>0</v>
      </c>
    </row>
    <row r="35" spans="2:24" ht="13.5">
      <c r="B35" s="6">
        <v>32</v>
      </c>
      <c r="C35" s="5"/>
      <c r="D35" s="5"/>
      <c r="E35" s="5">
        <v>1479.232222500548</v>
      </c>
      <c r="F35" s="5">
        <v>34.072923800459776</v>
      </c>
      <c r="G35" s="5"/>
      <c r="H35" s="5">
        <v>13.868693809346524</v>
      </c>
      <c r="I35" s="5">
        <v>58.76125425270997</v>
      </c>
      <c r="J35" s="5">
        <v>77.50854698984335</v>
      </c>
      <c r="K35" s="6">
        <v>1663.4436413529077</v>
      </c>
      <c r="L35" s="1">
        <f t="shared" si="1"/>
        <v>1209.829389243199</v>
      </c>
      <c r="M35" s="1">
        <f t="shared" si="1"/>
        <v>645.9767701369826</v>
      </c>
      <c r="N35" s="1">
        <f t="shared" si="1"/>
        <v>349.10054033473557</v>
      </c>
      <c r="P35" s="1">
        <f>$K35/(1+P$2)^($B35-サマリー!$C$4)</f>
        <v>1713.8476471295419</v>
      </c>
      <c r="Q35" s="1">
        <f>$K35/(1+Q$2)^($B35-サマリー!$C$4)</f>
        <v>1817.6897798846387</v>
      </c>
      <c r="R35" s="1">
        <f>$K35/(1+R$2)^($B35-サマリー!$C$4)</f>
        <v>1925.64394532116</v>
      </c>
      <c r="T35" s="1">
        <v>32</v>
      </c>
      <c r="V35" s="1">
        <f>$U35/(1+V$2)^($B35-サマリー!$C$4)</f>
        <v>0</v>
      </c>
      <c r="W35" s="1">
        <f>$U35/(1+W$2)^($B35-サマリー!$C$4)</f>
        <v>0</v>
      </c>
      <c r="X35" s="1">
        <f>$U35/(1+X$2)^($B35-サマリー!$C$4)</f>
        <v>0</v>
      </c>
    </row>
    <row r="36" spans="2:24" ht="13.5">
      <c r="B36" s="6">
        <v>33</v>
      </c>
      <c r="C36" s="5"/>
      <c r="D36" s="5"/>
      <c r="E36" s="5">
        <v>1218.7691187946878</v>
      </c>
      <c r="F36" s="5">
        <v>88.68548802669069</v>
      </c>
      <c r="G36" s="5"/>
      <c r="H36" s="5">
        <v>13.868693809346524</v>
      </c>
      <c r="I36" s="5">
        <v>58.76125425270997</v>
      </c>
      <c r="J36" s="5">
        <v>67.21602001586189</v>
      </c>
      <c r="K36" s="6">
        <v>1447.3005748992969</v>
      </c>
      <c r="L36" s="1">
        <f aca="true" t="shared" si="2" ref="L36:N67">$K36/(1+L$2)^$B36</f>
        <v>1042.2055937481068</v>
      </c>
      <c r="M36" s="1">
        <f t="shared" si="2"/>
        <v>545.6703036515712</v>
      </c>
      <c r="N36" s="1">
        <f t="shared" si="2"/>
        <v>289.2756414714229</v>
      </c>
      <c r="P36" s="1">
        <f>$K36/(1+P$2)^($B36-サマリー!$C$4)</f>
        <v>1476.3913164547728</v>
      </c>
      <c r="Q36" s="1">
        <f>$K36/(1+Q$2)^($B36-サマリー!$C$4)</f>
        <v>1535.441179910664</v>
      </c>
      <c r="R36" s="1">
        <f>$K36/(1+R$2)^($B36-サマリー!$C$4)</f>
        <v>1595.648883826475</v>
      </c>
      <c r="T36" s="1">
        <v>33</v>
      </c>
      <c r="V36" s="1">
        <f>$U36/(1+V$2)^($B36-サマリー!$C$4)</f>
        <v>0</v>
      </c>
      <c r="W36" s="1">
        <f>$U36/(1+W$2)^($B36-サマリー!$C$4)</f>
        <v>0</v>
      </c>
      <c r="X36" s="1">
        <f>$U36/(1+X$2)^($B36-サマリー!$C$4)</f>
        <v>0</v>
      </c>
    </row>
    <row r="37" spans="2:24" ht="13.5">
      <c r="B37" s="6">
        <v>34</v>
      </c>
      <c r="C37" s="5"/>
      <c r="D37" s="5"/>
      <c r="E37" s="5">
        <v>450.38929765851753</v>
      </c>
      <c r="F37" s="5">
        <v>99.40227660166337</v>
      </c>
      <c r="G37" s="5"/>
      <c r="H37" s="5">
        <v>13.868693809346524</v>
      </c>
      <c r="I37" s="5">
        <v>80.06062134131757</v>
      </c>
      <c r="J37" s="5">
        <v>30.39783674223247</v>
      </c>
      <c r="K37" s="6">
        <v>674.1187261530774</v>
      </c>
      <c r="L37" s="1">
        <f t="shared" si="2"/>
        <v>480.62868049339</v>
      </c>
      <c r="M37" s="1">
        <f t="shared" si="2"/>
        <v>246.75772152933877</v>
      </c>
      <c r="N37" s="1">
        <f t="shared" si="2"/>
        <v>128.3217350370976</v>
      </c>
      <c r="P37" s="1">
        <f>$K37/(1+P$2)^($B37-サマリー!$C$4)</f>
        <v>680.8599134146082</v>
      </c>
      <c r="Q37" s="1">
        <f>$K37/(1+Q$2)^($B37-サマリー!$C$4)</f>
        <v>694.3422879376698</v>
      </c>
      <c r="R37" s="1">
        <f>$K37/(1+R$2)^($B37-サマリー!$C$4)</f>
        <v>707.8246624607314</v>
      </c>
      <c r="T37" s="1">
        <v>34</v>
      </c>
      <c r="V37" s="1">
        <f>$U37/(1+V$2)^($B37-サマリー!$C$4)</f>
        <v>0</v>
      </c>
      <c r="W37" s="1">
        <f>$U37/(1+W$2)^($B37-サマリー!$C$4)</f>
        <v>0</v>
      </c>
      <c r="X37" s="1">
        <f>$U37/(1+X$2)^($B37-サマリー!$C$4)</f>
        <v>0</v>
      </c>
    </row>
    <row r="38" spans="2:24" ht="13.5">
      <c r="B38" s="6">
        <v>35</v>
      </c>
      <c r="C38" s="5"/>
      <c r="D38" s="5"/>
      <c r="E38" s="5">
        <v>134.352726594944</v>
      </c>
      <c r="F38" s="5">
        <v>256.7060006365404</v>
      </c>
      <c r="G38" s="5"/>
      <c r="H38" s="5">
        <v>13.868693809346524</v>
      </c>
      <c r="I38" s="5">
        <v>73.40281027228707</v>
      </c>
      <c r="J38" s="5">
        <v>22.12830383734604</v>
      </c>
      <c r="K38" s="6">
        <v>500.45853515046406</v>
      </c>
      <c r="L38" s="1">
        <f t="shared" si="2"/>
        <v>353.2807860352755</v>
      </c>
      <c r="M38" s="1">
        <f t="shared" si="2"/>
        <v>177.8546546839802</v>
      </c>
      <c r="N38" s="1">
        <f t="shared" si="2"/>
        <v>90.7282706445604</v>
      </c>
      <c r="P38" s="1">
        <f>$K38/(1+P$2)^($B38-サマリー!$C$4)</f>
        <v>500.45853515046406</v>
      </c>
      <c r="Q38" s="1">
        <f>$K38/(1+Q$2)^($B38-サマリー!$C$4)</f>
        <v>500.45853515046406</v>
      </c>
      <c r="R38" s="1">
        <f>$K38/(1+R$2)^($B38-サマリー!$C$4)</f>
        <v>500.45853515046406</v>
      </c>
      <c r="T38" s="1">
        <v>35</v>
      </c>
      <c r="U38">
        <v>800</v>
      </c>
      <c r="V38" s="1">
        <f>$U38/(1+V$2)^($B38-サマリー!$C$4)</f>
        <v>800</v>
      </c>
      <c r="W38" s="1">
        <f>$U38/(1+W$2)^($B38-サマリー!$C$4)</f>
        <v>800</v>
      </c>
      <c r="X38" s="1">
        <f>$U38/(1+X$2)^($B38-サマリー!$C$4)</f>
        <v>800</v>
      </c>
    </row>
    <row r="39" spans="2:24" ht="13.5">
      <c r="B39" s="6">
        <v>36</v>
      </c>
      <c r="C39" s="5"/>
      <c r="D39" s="5"/>
      <c r="E39" s="5">
        <v>198.25460382727834</v>
      </c>
      <c r="F39" s="5">
        <v>256.7060006365404</v>
      </c>
      <c r="G39" s="5"/>
      <c r="H39" s="5">
        <v>13.868693809346524</v>
      </c>
      <c r="I39" s="5">
        <v>73.40281027228707</v>
      </c>
      <c r="J39" s="5">
        <v>25.323397698962822</v>
      </c>
      <c r="K39" s="6">
        <v>567.5555062444151</v>
      </c>
      <c r="L39" s="1">
        <f t="shared" si="2"/>
        <v>396.6787036125512</v>
      </c>
      <c r="M39" s="1">
        <f t="shared" si="2"/>
        <v>195.82505267378608</v>
      </c>
      <c r="N39" s="1">
        <f t="shared" si="2"/>
        <v>97.99266636235849</v>
      </c>
      <c r="P39" s="1">
        <f>$K39/(1+P$2)^($B39-サマリー!$C$4)</f>
        <v>561.9361447964507</v>
      </c>
      <c r="Q39" s="1">
        <f>$K39/(1+Q$2)^($B39-サマリー!$C$4)</f>
        <v>551.0247633440923</v>
      </c>
      <c r="R39" s="1">
        <f>$K39/(1+R$2)^($B39-サマリー!$C$4)</f>
        <v>540.5290535661096</v>
      </c>
      <c r="T39" s="1">
        <v>36</v>
      </c>
      <c r="U39">
        <v>800</v>
      </c>
      <c r="V39" s="1">
        <f>$U39/(1+V$2)^($B39-サマリー!$C$4)</f>
        <v>792.0792079207921</v>
      </c>
      <c r="W39" s="1">
        <f>$U39/(1+W$2)^($B39-サマリー!$C$4)</f>
        <v>776.6990291262135</v>
      </c>
      <c r="X39" s="1">
        <f>$U39/(1+X$2)^($B39-サマリー!$C$4)</f>
        <v>761.9047619047619</v>
      </c>
    </row>
    <row r="40" spans="2:24" ht="13.5">
      <c r="B40" s="6">
        <v>37</v>
      </c>
      <c r="C40" s="5"/>
      <c r="D40" s="5"/>
      <c r="E40" s="5">
        <v>265.59791652584283</v>
      </c>
      <c r="F40" s="5">
        <v>256.7060006365404</v>
      </c>
      <c r="G40" s="5"/>
      <c r="H40" s="5">
        <v>13.868693809346524</v>
      </c>
      <c r="I40" s="5">
        <v>73.40281027228707</v>
      </c>
      <c r="J40" s="5">
        <v>28.690563333890964</v>
      </c>
      <c r="K40" s="6">
        <v>638.2659845779077</v>
      </c>
      <c r="L40" s="1">
        <f t="shared" si="2"/>
        <v>441.6831892276305</v>
      </c>
      <c r="M40" s="1">
        <f t="shared" si="2"/>
        <v>213.80821406806734</v>
      </c>
      <c r="N40" s="1">
        <f t="shared" si="2"/>
        <v>104.95367117911339</v>
      </c>
      <c r="P40" s="1">
        <f>$K40/(1+P$2)^($B40-サマリー!$C$4)</f>
        <v>625.6896231525416</v>
      </c>
      <c r="Q40" s="1">
        <f>$K40/(1+Q$2)^($B40-サマリー!$C$4)</f>
        <v>601.6269060023637</v>
      </c>
      <c r="R40" s="1">
        <f>$K40/(1+R$2)^($B40-サマリー!$C$4)</f>
        <v>578.9260631092134</v>
      </c>
      <c r="T40" s="1">
        <v>37</v>
      </c>
      <c r="U40">
        <v>800</v>
      </c>
      <c r="V40" s="1">
        <f>$U40/(1+V$2)^($B40-サマリー!$C$4)</f>
        <v>784.2368395255367</v>
      </c>
      <c r="W40" s="1">
        <f>$U40/(1+W$2)^($B40-サマリー!$C$4)</f>
        <v>754.0767273070035</v>
      </c>
      <c r="X40" s="1">
        <f>$U40/(1+X$2)^($B40-サマリー!$C$4)</f>
        <v>725.6235827664399</v>
      </c>
    </row>
    <row r="41" spans="2:24" ht="13.5">
      <c r="B41" s="6">
        <v>38</v>
      </c>
      <c r="C41" s="5"/>
      <c r="D41" s="5"/>
      <c r="E41" s="5">
        <v>198.25460382727834</v>
      </c>
      <c r="F41" s="5">
        <v>256.7060006365404</v>
      </c>
      <c r="G41" s="5"/>
      <c r="H41" s="5">
        <v>13.868693809346524</v>
      </c>
      <c r="I41" s="5">
        <v>73.40281027228707</v>
      </c>
      <c r="J41" s="5">
        <v>25.323397698962822</v>
      </c>
      <c r="K41" s="6">
        <v>567.5555062444151</v>
      </c>
      <c r="L41" s="1">
        <f t="shared" si="2"/>
        <v>388.86256603524276</v>
      </c>
      <c r="M41" s="1">
        <f t="shared" si="2"/>
        <v>184.58389355621276</v>
      </c>
      <c r="N41" s="1">
        <f t="shared" si="2"/>
        <v>88.88223706336372</v>
      </c>
      <c r="P41" s="1">
        <f>$K41/(1+P$2)^($B41-サマリー!$C$4)</f>
        <v>550.8637827629161</v>
      </c>
      <c r="Q41" s="1">
        <f>$K41/(1+Q$2)^($B41-サマリー!$C$4)</f>
        <v>519.3936877595366</v>
      </c>
      <c r="R41" s="1">
        <f>$K41/(1+R$2)^($B41-サマリー!$C$4)</f>
        <v>490.2757855474917</v>
      </c>
      <c r="T41" s="1">
        <v>38</v>
      </c>
      <c r="U41">
        <v>800</v>
      </c>
      <c r="V41" s="1">
        <f>$U41/(1+V$2)^($B41-サマリー!$C$4)</f>
        <v>776.4721183421157</v>
      </c>
      <c r="W41" s="1">
        <f>$U41/(1+W$2)^($B41-サマリー!$C$4)</f>
        <v>732.1133274825277</v>
      </c>
      <c r="X41" s="1">
        <f>$U41/(1+X$2)^($B41-サマリー!$C$4)</f>
        <v>691.0700788251808</v>
      </c>
    </row>
    <row r="42" spans="2:24" ht="13.5">
      <c r="B42" s="6">
        <v>39</v>
      </c>
      <c r="C42" s="5"/>
      <c r="D42" s="5"/>
      <c r="E42" s="5">
        <v>220.8467066247335</v>
      </c>
      <c r="F42" s="5">
        <v>256.7060006365404</v>
      </c>
      <c r="G42" s="5"/>
      <c r="H42" s="5">
        <v>13.868693809346524</v>
      </c>
      <c r="I42" s="5">
        <v>73.40281027228707</v>
      </c>
      <c r="J42" s="5">
        <v>26.45300283883546</v>
      </c>
      <c r="K42" s="6">
        <v>591.2772141817429</v>
      </c>
      <c r="L42" s="1">
        <f t="shared" si="2"/>
        <v>401.1045288102415</v>
      </c>
      <c r="M42" s="1">
        <f t="shared" si="2"/>
        <v>186.6978770451254</v>
      </c>
      <c r="N42" s="1">
        <f t="shared" si="2"/>
        <v>88.18779408290582</v>
      </c>
      <c r="P42" s="1">
        <f>$K42/(1+P$2)^($B42-サマリー!$C$4)</f>
        <v>568.2057809692112</v>
      </c>
      <c r="Q42" s="1">
        <f>$K42/(1+Q$2)^($B42-サマリー!$C$4)</f>
        <v>525.3421465281493</v>
      </c>
      <c r="R42" s="1">
        <f>$K42/(1+R$2)^($B42-サマリー!$C$4)</f>
        <v>486.44522739536956</v>
      </c>
      <c r="T42" s="1">
        <v>39</v>
      </c>
      <c r="U42">
        <v>800</v>
      </c>
      <c r="V42" s="1">
        <f>$U42/(1+V$2)^($B42-サマリー!$C$4)</f>
        <v>768.784275586253</v>
      </c>
      <c r="W42" s="1">
        <f>$U42/(1+W$2)^($B42-サマリー!$C$4)</f>
        <v>710.7896383325511</v>
      </c>
      <c r="X42" s="1">
        <f>$U42/(1+X$2)^($B42-サマリー!$C$4)</f>
        <v>658.1619798335056</v>
      </c>
    </row>
    <row r="43" spans="2:24" ht="13.5">
      <c r="B43" s="6">
        <v>40</v>
      </c>
      <c r="C43" s="5"/>
      <c r="D43" s="5"/>
      <c r="E43" s="5">
        <v>198.25460382727834</v>
      </c>
      <c r="F43" s="5">
        <v>256.7060006365404</v>
      </c>
      <c r="G43" s="5"/>
      <c r="H43" s="5">
        <v>13.868693809346524</v>
      </c>
      <c r="I43" s="5">
        <v>73.40281027228707</v>
      </c>
      <c r="J43" s="5">
        <v>25.323397698962822</v>
      </c>
      <c r="K43" s="6">
        <v>567.5555062444151</v>
      </c>
      <c r="L43" s="1">
        <f t="shared" si="2"/>
        <v>381.2004372465864</v>
      </c>
      <c r="M43" s="1">
        <f t="shared" si="2"/>
        <v>173.98802295806652</v>
      </c>
      <c r="N43" s="1">
        <f t="shared" si="2"/>
        <v>80.61880912776755</v>
      </c>
      <c r="P43" s="1">
        <f>$K43/(1+P$2)^($B43-サマリー!$C$4)</f>
        <v>540.0095900038389</v>
      </c>
      <c r="Q43" s="1">
        <f>$K43/(1+Q$2)^($B43-サマリー!$C$4)</f>
        <v>489.5783653120338</v>
      </c>
      <c r="R43" s="1">
        <f>$K43/(1+R$2)^($B43-サマリー!$C$4)</f>
        <v>444.6945900657521</v>
      </c>
      <c r="T43" s="1">
        <v>40</v>
      </c>
      <c r="U43">
        <v>800</v>
      </c>
      <c r="V43" s="1">
        <f>$U43/(1+V$2)^($B43-サマリー!$C$4)</f>
        <v>761.172550085399</v>
      </c>
      <c r="W43" s="1">
        <f>$U43/(1+W$2)^($B43-サマリー!$C$4)</f>
        <v>690.0870275073313</v>
      </c>
      <c r="X43" s="1">
        <f>$U43/(1+X$2)^($B43-サマリー!$C$4)</f>
        <v>626.8209331747671</v>
      </c>
    </row>
    <row r="44" spans="2:24" ht="13.5">
      <c r="B44" s="6">
        <v>41</v>
      </c>
      <c r="C44" s="5"/>
      <c r="D44" s="5"/>
      <c r="E44" s="5">
        <v>75.19215382727836</v>
      </c>
      <c r="F44" s="5">
        <v>256.7060006365404</v>
      </c>
      <c r="G44" s="5"/>
      <c r="H44" s="5">
        <v>13.868693809346524</v>
      </c>
      <c r="I44" s="5">
        <v>73.40281027228707</v>
      </c>
      <c r="J44" s="5">
        <v>19.170275198962713</v>
      </c>
      <c r="K44" s="6">
        <v>438.339933744415</v>
      </c>
      <c r="L44" s="1">
        <f t="shared" si="2"/>
        <v>291.49741820526015</v>
      </c>
      <c r="M44" s="1">
        <f t="shared" si="2"/>
        <v>130.46223812979386</v>
      </c>
      <c r="N44" s="1">
        <f t="shared" si="2"/>
        <v>59.29932854112762</v>
      </c>
      <c r="P44" s="1">
        <f>$K44/(1+P$2)^($B44-サマリー!$C$4)</f>
        <v>412.9360460055708</v>
      </c>
      <c r="Q44" s="1">
        <f>$K44/(1+Q$2)^($B44-サマリー!$C$4)</f>
        <v>367.10279358670374</v>
      </c>
      <c r="R44" s="1">
        <f>$K44/(1+R$2)^($B44-サマリー!$C$4)</f>
        <v>327.09600752076176</v>
      </c>
      <c r="T44" s="1">
        <v>41</v>
      </c>
      <c r="U44">
        <v>800</v>
      </c>
      <c r="V44" s="1">
        <f>$U44/(1+V$2)^($B44-サマリー!$C$4)</f>
        <v>753.6361882033652</v>
      </c>
      <c r="W44" s="1">
        <f>$U44/(1+W$2)^($B44-サマリー!$C$4)</f>
        <v>669.9874053469235</v>
      </c>
      <c r="X44" s="1">
        <f>$U44/(1+X$2)^($B44-サマリー!$C$4)</f>
        <v>596.9723173093022</v>
      </c>
    </row>
    <row r="45" spans="2:24" ht="13.5">
      <c r="B45" s="6">
        <v>42</v>
      </c>
      <c r="C45" s="5"/>
      <c r="D45" s="5"/>
      <c r="E45" s="5">
        <v>204.27010664390255</v>
      </c>
      <c r="F45" s="5">
        <v>256.7060006365404</v>
      </c>
      <c r="G45" s="5"/>
      <c r="H45" s="5">
        <v>13.868693809346524</v>
      </c>
      <c r="I45" s="5">
        <v>73.40281027228707</v>
      </c>
      <c r="J45" s="5">
        <v>25.624172839794028</v>
      </c>
      <c r="K45" s="6">
        <v>573.8717842018706</v>
      </c>
      <c r="L45" s="1">
        <f t="shared" si="2"/>
        <v>377.84803956732304</v>
      </c>
      <c r="M45" s="1">
        <f t="shared" si="2"/>
        <v>165.8255454558896</v>
      </c>
      <c r="N45" s="1">
        <f t="shared" si="2"/>
        <v>73.9374232560839</v>
      </c>
      <c r="P45" s="1">
        <f>$K45/(1+P$2)^($B45-サマリー!$C$4)</f>
        <v>535.2605742120818</v>
      </c>
      <c r="Q45" s="1">
        <f>$K45/(1+Q$2)^($B45-サマリー!$C$4)</f>
        <v>466.6102763340059</v>
      </c>
      <c r="R45" s="1">
        <f>$K45/(1+R$2)^($B45-サマリー!$C$4)</f>
        <v>407.8399629207314</v>
      </c>
      <c r="T45" s="1">
        <v>42</v>
      </c>
      <c r="U45">
        <v>800</v>
      </c>
      <c r="V45" s="1">
        <f>$U45/(1+V$2)^($B45-サマリー!$C$4)</f>
        <v>746.1744437657084</v>
      </c>
      <c r="W45" s="1">
        <f>$U45/(1+W$2)^($B45-サマリー!$C$4)</f>
        <v>650.473209074683</v>
      </c>
      <c r="X45" s="1">
        <f>$U45/(1+X$2)^($B45-サマリー!$C$4)</f>
        <v>568.5450641040972</v>
      </c>
    </row>
    <row r="46" spans="2:24" ht="13.5">
      <c r="B46" s="6">
        <v>43</v>
      </c>
      <c r="C46" s="5"/>
      <c r="D46" s="5"/>
      <c r="E46" s="5">
        <v>11.03532034579688</v>
      </c>
      <c r="F46" s="5">
        <v>256.7060006365404</v>
      </c>
      <c r="G46" s="5"/>
      <c r="H46" s="5">
        <v>13.868693809346524</v>
      </c>
      <c r="I46" s="5">
        <v>94.70217736089468</v>
      </c>
      <c r="J46" s="5">
        <v>17.027401879319086</v>
      </c>
      <c r="K46" s="6">
        <v>393.3395940318976</v>
      </c>
      <c r="L46" s="1">
        <f t="shared" si="2"/>
        <v>256.41804964725304</v>
      </c>
      <c r="M46" s="1">
        <f t="shared" si="2"/>
        <v>110.3486445357992</v>
      </c>
      <c r="N46" s="1">
        <f t="shared" si="2"/>
        <v>48.26449930674888</v>
      </c>
      <c r="P46" s="1">
        <f>$K46/(1+P$2)^($B46-サマリー!$C$4)</f>
        <v>363.2425158264612</v>
      </c>
      <c r="Q46" s="1">
        <f>$K46/(1+Q$2)^($B46-サマリー!$C$4)</f>
        <v>310.50590775007464</v>
      </c>
      <c r="R46" s="1">
        <f>$K46/(1+R$2)^($B46-サマリー!$C$4)</f>
        <v>266.2277198851724</v>
      </c>
      <c r="T46" s="1">
        <v>43</v>
      </c>
      <c r="U46">
        <v>800</v>
      </c>
      <c r="V46" s="1">
        <f>$U46/(1+V$2)^($B46-サマリー!$C$4)</f>
        <v>738.7865779858497</v>
      </c>
      <c r="W46" s="1">
        <f>$U46/(1+W$2)^($B46-サマリー!$C$4)</f>
        <v>631.5273874511486</v>
      </c>
      <c r="X46" s="1">
        <f>$U46/(1+X$2)^($B46-サマリー!$C$4)</f>
        <v>541.4714896229498</v>
      </c>
    </row>
    <row r="47" spans="2:24" ht="13.5">
      <c r="B47" s="6">
        <v>44</v>
      </c>
      <c r="C47" s="5"/>
      <c r="D47" s="5"/>
      <c r="E47" s="5">
        <v>16.809280691105442</v>
      </c>
      <c r="F47" s="5">
        <v>256.7060006365404</v>
      </c>
      <c r="G47" s="5"/>
      <c r="H47" s="5">
        <v>13.868693809346524</v>
      </c>
      <c r="I47" s="5">
        <v>73.40281027228707</v>
      </c>
      <c r="J47" s="5">
        <v>16.2511315421541</v>
      </c>
      <c r="K47" s="6">
        <v>377.03791695143354</v>
      </c>
      <c r="L47" s="1">
        <f t="shared" si="2"/>
        <v>243.35741353700098</v>
      </c>
      <c r="M47" s="1">
        <f t="shared" si="2"/>
        <v>102.69448950165786</v>
      </c>
      <c r="N47" s="1">
        <f t="shared" si="2"/>
        <v>44.061154079990835</v>
      </c>
      <c r="P47" s="1">
        <f>$K47/(1+P$2)^($B47-サマリー!$C$4)</f>
        <v>344.74078271715666</v>
      </c>
      <c r="Q47" s="1">
        <f>$K47/(1+Q$2)^($B47-サマリー!$C$4)</f>
        <v>288.9681682795655</v>
      </c>
      <c r="R47" s="1">
        <f>$K47/(1+R$2)^($B47-サマリー!$C$4)</f>
        <v>243.04200301907943</v>
      </c>
      <c r="T47" s="1">
        <v>44</v>
      </c>
      <c r="U47">
        <v>800</v>
      </c>
      <c r="V47" s="1">
        <f>$U47/(1+V$2)^($B47-サマリー!$C$4)</f>
        <v>731.4718593919304</v>
      </c>
      <c r="W47" s="1">
        <f>$U47/(1+W$2)^($B47-サマリー!$C$4)</f>
        <v>613.1333858749016</v>
      </c>
      <c r="X47" s="1">
        <f>$U47/(1+X$2)^($B47-サマリー!$C$4)</f>
        <v>515.6871329742378</v>
      </c>
    </row>
    <row r="48" spans="2:24" ht="13.5">
      <c r="B48" s="6">
        <v>45</v>
      </c>
      <c r="C48" s="5"/>
      <c r="D48" s="5"/>
      <c r="E48" s="5">
        <v>139.01506698157215</v>
      </c>
      <c r="F48" s="5">
        <v>302.59312426821776</v>
      </c>
      <c r="G48" s="5"/>
      <c r="H48" s="5">
        <v>13.868693809346524</v>
      </c>
      <c r="I48" s="5">
        <v>76.32766851333898</v>
      </c>
      <c r="J48" s="5">
        <v>24.802019950313934</v>
      </c>
      <c r="K48" s="6">
        <v>556.6065735227893</v>
      </c>
      <c r="L48" s="1">
        <f t="shared" si="2"/>
        <v>355.702166864498</v>
      </c>
      <c r="M48" s="1">
        <f t="shared" si="2"/>
        <v>147.18827628066447</v>
      </c>
      <c r="N48" s="1">
        <f t="shared" si="2"/>
        <v>61.948368472857524</v>
      </c>
      <c r="P48" s="1">
        <f>$K48/(1+P$2)^($B48-サマリー!$C$4)</f>
        <v>503.8886699065419</v>
      </c>
      <c r="Q48" s="1">
        <f>$K48/(1+Q$2)^($B48-サマリー!$C$4)</f>
        <v>414.1675643498242</v>
      </c>
      <c r="R48" s="1">
        <f>$K48/(1+R$2)^($B48-サマリー!$C$4)</f>
        <v>341.70815249354945</v>
      </c>
      <c r="T48" s="1">
        <v>45</v>
      </c>
      <c r="U48">
        <v>800</v>
      </c>
      <c r="V48" s="1">
        <f>$U48/(1+V$2)^($B48-サマリー!$C$4)</f>
        <v>724.2295637543865</v>
      </c>
      <c r="W48" s="1">
        <f>$U48/(1+W$2)^($B48-サマリー!$C$4)</f>
        <v>595.2751319173801</v>
      </c>
      <c r="X48" s="1">
        <f>$U48/(1+X$2)^($B48-サマリー!$C$4)</f>
        <v>491.13060283260745</v>
      </c>
    </row>
    <row r="49" spans="2:24" ht="13.5">
      <c r="B49" s="6">
        <v>46</v>
      </c>
      <c r="C49" s="5"/>
      <c r="D49" s="5"/>
      <c r="E49" s="5">
        <v>203.99770925432705</v>
      </c>
      <c r="F49" s="5">
        <v>302.8410483962836</v>
      </c>
      <c r="G49" s="5"/>
      <c r="H49" s="5">
        <v>13.868693809346524</v>
      </c>
      <c r="I49" s="5">
        <v>76.32766851333898</v>
      </c>
      <c r="J49" s="5">
        <v>28.063548270355</v>
      </c>
      <c r="K49" s="6">
        <v>625.0986682436511</v>
      </c>
      <c r="L49" s="1">
        <f t="shared" si="2"/>
        <v>395.5172046292498</v>
      </c>
      <c r="M49" s="1">
        <f t="shared" si="2"/>
        <v>160.48566169650476</v>
      </c>
      <c r="N49" s="1">
        <f t="shared" si="2"/>
        <v>66.2583804796596</v>
      </c>
      <c r="P49" s="1">
        <f>$K49/(1+P$2)^($B49-サマリー!$C$4)</f>
        <v>560.2907621355786</v>
      </c>
      <c r="Q49" s="1">
        <f>$K49/(1+Q$2)^($B49-サマリー!$C$4)</f>
        <v>451.58457791276464</v>
      </c>
      <c r="R49" s="1">
        <f>$K49/(1+R$2)^($B49-サマリー!$C$4)</f>
        <v>365.4822449575767</v>
      </c>
      <c r="T49" s="1">
        <v>46</v>
      </c>
      <c r="U49">
        <v>800</v>
      </c>
      <c r="V49" s="1">
        <f>$U49/(1+V$2)^($B49-サマリー!$C$4)</f>
        <v>717.0589740142442</v>
      </c>
      <c r="W49" s="1">
        <f>$U49/(1+W$2)^($B49-サマリー!$C$4)</f>
        <v>577.9370212790099</v>
      </c>
      <c r="X49" s="1">
        <f>$U49/(1+X$2)^($B49-サマリー!$C$4)</f>
        <v>467.74343126914994</v>
      </c>
    </row>
    <row r="50" spans="2:24" ht="13.5">
      <c r="B50" s="6">
        <v>47</v>
      </c>
      <c r="C50" s="5"/>
      <c r="D50" s="5"/>
      <c r="E50" s="5">
        <v>266.996188414622</v>
      </c>
      <c r="F50" s="5">
        <v>302.8410483962836</v>
      </c>
      <c r="G50" s="5"/>
      <c r="H50" s="5">
        <v>13.868693809346524</v>
      </c>
      <c r="I50" s="5">
        <v>76.32766851333898</v>
      </c>
      <c r="J50" s="5">
        <v>31.213472228369824</v>
      </c>
      <c r="K50" s="6">
        <v>691.2470713619608</v>
      </c>
      <c r="L50" s="1">
        <f t="shared" si="2"/>
        <v>433.04072036793224</v>
      </c>
      <c r="M50" s="1">
        <f t="shared" si="2"/>
        <v>172.29939130193978</v>
      </c>
      <c r="N50" s="1">
        <f t="shared" si="2"/>
        <v>69.78084883545351</v>
      </c>
      <c r="P50" s="1">
        <f>$K50/(1+P$2)^($B50-サマリー!$C$4)</f>
        <v>613.4466779469785</v>
      </c>
      <c r="Q50" s="1">
        <f>$K50/(1+Q$2)^($B50-サマリー!$C$4)</f>
        <v>484.8267880955957</v>
      </c>
      <c r="R50" s="1">
        <f>$K50/(1+R$2)^($B50-サマリー!$C$4)</f>
        <v>384.9122345399935</v>
      </c>
      <c r="T50" s="1">
        <v>47</v>
      </c>
      <c r="U50">
        <v>800</v>
      </c>
      <c r="V50" s="1">
        <f>$U50/(1+V$2)^($B50-サマリー!$C$4)</f>
        <v>709.9593802121229</v>
      </c>
      <c r="W50" s="1">
        <f>$U50/(1+W$2)^($B50-サマリー!$C$4)</f>
        <v>561.1039041543786</v>
      </c>
      <c r="X50" s="1">
        <f>$U50/(1+X$2)^($B50-サマリー!$C$4)</f>
        <v>445.4699345420476</v>
      </c>
    </row>
    <row r="51" spans="2:24" ht="13.5">
      <c r="B51" s="6">
        <v>48</v>
      </c>
      <c r="C51" s="5"/>
      <c r="D51" s="5"/>
      <c r="E51" s="5">
        <v>198.25460382727834</v>
      </c>
      <c r="F51" s="5">
        <v>302.8410483962836</v>
      </c>
      <c r="G51" s="5"/>
      <c r="H51" s="5">
        <v>13.868693809346524</v>
      </c>
      <c r="I51" s="5">
        <v>76.32766851333898</v>
      </c>
      <c r="J51" s="5">
        <v>27.77639299900261</v>
      </c>
      <c r="K51" s="6">
        <v>619.06840754525</v>
      </c>
      <c r="L51" s="1">
        <f t="shared" si="2"/>
        <v>383.98362122708335</v>
      </c>
      <c r="M51" s="1">
        <f t="shared" si="2"/>
        <v>149.8138123313264</v>
      </c>
      <c r="N51" s="1">
        <f t="shared" si="2"/>
        <v>59.51854230865467</v>
      </c>
      <c r="P51" s="1">
        <f>$K51/(1+P$2)^($B51-サマリー!$C$4)</f>
        <v>543.952256101153</v>
      </c>
      <c r="Q51" s="1">
        <f>$K51/(1+Q$2)^($B51-サマリー!$C$4)</f>
        <v>421.5554616653808</v>
      </c>
      <c r="R51" s="1">
        <f>$K51/(1+R$2)^($B51-サマリー!$C$4)</f>
        <v>328.3051940312287</v>
      </c>
      <c r="T51" s="1">
        <v>48</v>
      </c>
      <c r="U51">
        <v>800</v>
      </c>
      <c r="V51" s="1">
        <f>$U51/(1+V$2)^($B51-サマリー!$C$4)</f>
        <v>702.9300794179435</v>
      </c>
      <c r="W51" s="1">
        <f>$U51/(1+W$2)^($B51-サマリー!$C$4)</f>
        <v>544.7610719945424</v>
      </c>
      <c r="X51" s="1">
        <f>$U51/(1+X$2)^($B51-サマリー!$C$4)</f>
        <v>424.25708051623576</v>
      </c>
    </row>
    <row r="52" spans="2:24" ht="13.5">
      <c r="B52" s="6">
        <v>49</v>
      </c>
      <c r="C52" s="5"/>
      <c r="D52" s="5"/>
      <c r="E52" s="5">
        <v>429.9476562087697</v>
      </c>
      <c r="F52" s="5">
        <v>302.8410483962836</v>
      </c>
      <c r="G52" s="5"/>
      <c r="H52" s="5">
        <v>13.868693809346524</v>
      </c>
      <c r="I52" s="5">
        <v>76.32766851333898</v>
      </c>
      <c r="J52" s="5">
        <v>39.36104561807713</v>
      </c>
      <c r="K52" s="6">
        <v>862.3461125458158</v>
      </c>
      <c r="L52" s="1">
        <f t="shared" si="2"/>
        <v>529.5833159149166</v>
      </c>
      <c r="M52" s="1">
        <f t="shared" si="2"/>
        <v>202.60847110589876</v>
      </c>
      <c r="N52" s="1">
        <f t="shared" si="2"/>
        <v>78.95978470184606</v>
      </c>
      <c r="P52" s="1">
        <f>$K52/(1+P$2)^($B52-サマリー!$C$4)</f>
        <v>750.2091848732488</v>
      </c>
      <c r="Q52" s="1">
        <f>$K52/(1+Q$2)^($B52-サマリー!$C$4)</f>
        <v>570.1123697825059</v>
      </c>
      <c r="R52" s="1">
        <f>$K52/(1+R$2)^($B52-サマリー!$C$4)</f>
        <v>435.5433858371585</v>
      </c>
      <c r="T52" s="1">
        <v>49</v>
      </c>
      <c r="U52">
        <v>800</v>
      </c>
      <c r="V52" s="1">
        <f>$U52/(1+V$2)^($B52-サマリー!$C$4)</f>
        <v>695.9703756613301</v>
      </c>
      <c r="W52" s="1">
        <f>$U52/(1+W$2)^($B52-サマリー!$C$4)</f>
        <v>528.8942446548954</v>
      </c>
      <c r="X52" s="1">
        <f>$U52/(1+X$2)^($B52-サマリー!$C$4)</f>
        <v>404.05436239641506</v>
      </c>
    </row>
    <row r="53" spans="2:24" ht="13.5">
      <c r="B53" s="6">
        <v>50</v>
      </c>
      <c r="C53" s="5"/>
      <c r="D53" s="5"/>
      <c r="E53" s="5">
        <v>203.3123683289446</v>
      </c>
      <c r="F53" s="5">
        <v>302.8410483962836</v>
      </c>
      <c r="G53" s="5"/>
      <c r="H53" s="5">
        <v>13.868693809346524</v>
      </c>
      <c r="I53" s="5">
        <v>76.32766851333898</v>
      </c>
      <c r="J53" s="5">
        <v>28.029281224085935</v>
      </c>
      <c r="K53" s="6">
        <v>624.3790602719996</v>
      </c>
      <c r="L53" s="1">
        <f t="shared" si="2"/>
        <v>379.6467099681772</v>
      </c>
      <c r="M53" s="1">
        <f t="shared" si="2"/>
        <v>142.4252841205166</v>
      </c>
      <c r="N53" s="1">
        <f t="shared" si="2"/>
        <v>54.44818109923102</v>
      </c>
      <c r="P53" s="1">
        <f>$K53/(1+P$2)^($B53-サマリー!$C$4)</f>
        <v>537.8085756591237</v>
      </c>
      <c r="Q53" s="1">
        <f>$K53/(1+Q$2)^($B53-サマリー!$C$4)</f>
        <v>400.7651595399182</v>
      </c>
      <c r="R53" s="1">
        <f>$K53/(1+R$2)^($B53-サマリー!$C$4)</f>
        <v>300.33700368080423</v>
      </c>
      <c r="T53" s="1">
        <v>50</v>
      </c>
      <c r="U53">
        <v>800</v>
      </c>
      <c r="V53" s="1">
        <f>$U53/(1+V$2)^($B53-サマリー!$C$4)</f>
        <v>689.0795798627032</v>
      </c>
      <c r="W53" s="1">
        <f>$U53/(1+W$2)^($B53-サマリー!$C$4)</f>
        <v>513.4895579173741</v>
      </c>
      <c r="X53" s="1">
        <f>$U53/(1+X$2)^($B53-サマリー!$C$4)</f>
        <v>384.81367847277613</v>
      </c>
    </row>
    <row r="54" spans="2:24" ht="13.5">
      <c r="B54" s="6">
        <v>51</v>
      </c>
      <c r="C54" s="5"/>
      <c r="D54" s="5"/>
      <c r="E54" s="5">
        <v>159.9478706609794</v>
      </c>
      <c r="F54" s="5">
        <v>302.8410483962836</v>
      </c>
      <c r="G54" s="5"/>
      <c r="H54" s="5">
        <v>13.868693809346524</v>
      </c>
      <c r="I54" s="5">
        <v>76.32766851333898</v>
      </c>
      <c r="J54" s="5">
        <v>25.861056340687583</v>
      </c>
      <c r="K54" s="6">
        <v>578.846337720636</v>
      </c>
      <c r="L54" s="1">
        <f t="shared" si="2"/>
        <v>348.4762840229289</v>
      </c>
      <c r="M54" s="1">
        <f t="shared" si="2"/>
        <v>128.19315314994952</v>
      </c>
      <c r="N54" s="1">
        <f t="shared" si="2"/>
        <v>48.073864755764525</v>
      </c>
      <c r="P54" s="1">
        <f>$K54/(1+P$2)^($B54-サマリー!$C$4)</f>
        <v>493.65246435841607</v>
      </c>
      <c r="Q54" s="1">
        <f>$K54/(1+Q$2)^($B54-サマリー!$C$4)</f>
        <v>360.7179005561414</v>
      </c>
      <c r="R54" s="1">
        <f>$K54/(1+R$2)^($B54-サマリー!$C$4)</f>
        <v>265.17617677234864</v>
      </c>
      <c r="T54" s="1">
        <v>51</v>
      </c>
      <c r="U54">
        <v>800</v>
      </c>
      <c r="V54" s="1">
        <f>$U54/(1+V$2)^($B54-サマリー!$C$4)</f>
        <v>682.2570097650525</v>
      </c>
      <c r="W54" s="1">
        <f>$U54/(1+W$2)^($B54-サマリー!$C$4)</f>
        <v>498.5335513760915</v>
      </c>
      <c r="X54" s="1">
        <f>$U54/(1+X$2)^($B54-サマリー!$C$4)</f>
        <v>366.4892175931202</v>
      </c>
    </row>
    <row r="55" spans="2:24" ht="13.5">
      <c r="B55" s="6">
        <v>52</v>
      </c>
      <c r="C55" s="5"/>
      <c r="D55" s="5"/>
      <c r="E55" s="5">
        <v>230.77777391675434</v>
      </c>
      <c r="F55" s="5">
        <v>302.8410483962836</v>
      </c>
      <c r="G55" s="5"/>
      <c r="H55" s="5">
        <v>13.868693809346524</v>
      </c>
      <c r="I55" s="5">
        <v>97.62703560194656</v>
      </c>
      <c r="J55" s="5">
        <v>30.467519857906723</v>
      </c>
      <c r="K55" s="6">
        <v>675.5820715822377</v>
      </c>
      <c r="L55" s="1">
        <f t="shared" si="2"/>
        <v>402.6861374235756</v>
      </c>
      <c r="M55" s="1">
        <f t="shared" si="2"/>
        <v>145.25879301247693</v>
      </c>
      <c r="N55" s="1">
        <f t="shared" si="2"/>
        <v>53.436076660038765</v>
      </c>
      <c r="P55" s="1">
        <f>$K55/(1+P$2)^($B55-サマリー!$C$4)</f>
        <v>570.4462920898233</v>
      </c>
      <c r="Q55" s="1">
        <f>$K55/(1+Q$2)^($B55-サマリー!$C$4)</f>
        <v>408.7382638251333</v>
      </c>
      <c r="R55" s="1">
        <f>$K55/(1+R$2)^($B55-サマリー!$C$4)</f>
        <v>294.7542200406114</v>
      </c>
      <c r="T55" s="1">
        <v>52</v>
      </c>
      <c r="U55">
        <v>800</v>
      </c>
      <c r="V55" s="1">
        <f>$U55/(1+V$2)^($B55-サマリー!$C$4)</f>
        <v>675.5019898663886</v>
      </c>
      <c r="W55" s="1">
        <f>$U55/(1+W$2)^($B55-サマリー!$C$4)</f>
        <v>484.01315667581696</v>
      </c>
      <c r="X55" s="1">
        <f>$U55/(1+X$2)^($B55-サマリー!$C$4)</f>
        <v>349.03735008868586</v>
      </c>
    </row>
    <row r="56" spans="2:24" ht="13.5">
      <c r="B56" s="6">
        <v>53</v>
      </c>
      <c r="C56" s="5"/>
      <c r="D56" s="5"/>
      <c r="E56" s="5">
        <v>170.70817292425454</v>
      </c>
      <c r="F56" s="5">
        <v>302.8410483962836</v>
      </c>
      <c r="G56" s="5"/>
      <c r="H56" s="5">
        <v>13.868693809346524</v>
      </c>
      <c r="I56" s="5">
        <v>76.32766851333898</v>
      </c>
      <c r="J56" s="5">
        <v>26.39907145385132</v>
      </c>
      <c r="K56" s="6">
        <v>590.144655097075</v>
      </c>
      <c r="L56" s="1">
        <f t="shared" si="2"/>
        <v>348.2776998971086</v>
      </c>
      <c r="M56" s="1">
        <f t="shared" si="2"/>
        <v>123.19286878399211</v>
      </c>
      <c r="N56" s="1">
        <f t="shared" si="2"/>
        <v>44.45551312151607</v>
      </c>
      <c r="P56" s="1">
        <f>$K56/(1+P$2)^($B56-サマリー!$C$4)</f>
        <v>493.37114953847487</v>
      </c>
      <c r="Q56" s="1">
        <f>$K56/(1+Q$2)^($B56-サマリー!$C$4)</f>
        <v>346.6477881175929</v>
      </c>
      <c r="R56" s="1">
        <f>$K56/(1+R$2)^($B56-サマリー!$C$4)</f>
        <v>245.21729355248158</v>
      </c>
      <c r="T56" s="1">
        <v>53</v>
      </c>
      <c r="U56">
        <v>800</v>
      </c>
      <c r="V56" s="1">
        <f>$U56/(1+V$2)^($B56-サマリー!$C$4)</f>
        <v>668.81385135286</v>
      </c>
      <c r="W56" s="1">
        <f>$U56/(1+W$2)^($B56-サマリー!$C$4)</f>
        <v>469.9156860930262</v>
      </c>
      <c r="X56" s="1">
        <f>$U56/(1+X$2)^($B56-サマリー!$C$4)</f>
        <v>332.4165238939865</v>
      </c>
    </row>
    <row r="57" spans="2:24" ht="13.5">
      <c r="B57" s="6">
        <v>54</v>
      </c>
      <c r="C57" s="5"/>
      <c r="D57" s="5"/>
      <c r="E57" s="5">
        <v>65.17998571080344</v>
      </c>
      <c r="F57" s="5">
        <v>302.8410483962836</v>
      </c>
      <c r="G57" s="5"/>
      <c r="H57" s="5">
        <v>13.868693809346524</v>
      </c>
      <c r="I57" s="5">
        <v>76.32766851333898</v>
      </c>
      <c r="J57" s="5">
        <v>21.122662093178803</v>
      </c>
      <c r="K57" s="6">
        <v>479.3400585229513</v>
      </c>
      <c r="L57" s="1">
        <f t="shared" si="2"/>
        <v>280.08479979875096</v>
      </c>
      <c r="M57" s="1">
        <f t="shared" si="2"/>
        <v>97.14793878505509</v>
      </c>
      <c r="N57" s="1">
        <f t="shared" si="2"/>
        <v>34.389160557883095</v>
      </c>
      <c r="P57" s="1">
        <f>$K57/(1+P$2)^($B57-サマリー!$C$4)</f>
        <v>396.7688993173768</v>
      </c>
      <c r="Q57" s="1">
        <f>$K57/(1+Q$2)^($B57-サマリー!$C$4)</f>
        <v>273.3609374668495</v>
      </c>
      <c r="R57" s="1">
        <f>$K57/(1+R$2)^($B57-サマリー!$C$4)</f>
        <v>189.69113811588042</v>
      </c>
      <c r="T57" s="1">
        <v>54</v>
      </c>
      <c r="U57">
        <v>800</v>
      </c>
      <c r="V57" s="1">
        <f>$U57/(1+V$2)^($B57-サマリー!$C$4)</f>
        <v>662.1919320325347</v>
      </c>
      <c r="W57" s="1">
        <f>$U57/(1+W$2)^($B57-サマリー!$C$4)</f>
        <v>456.22882144954</v>
      </c>
      <c r="X57" s="1">
        <f>$U57/(1+X$2)^($B57-サマリー!$C$4)</f>
        <v>316.5871656133205</v>
      </c>
    </row>
    <row r="58" spans="2:24" ht="13.5">
      <c r="B58" s="6">
        <v>55</v>
      </c>
      <c r="C58" s="5"/>
      <c r="D58" s="5"/>
      <c r="E58" s="5">
        <v>134.42647390421203</v>
      </c>
      <c r="F58" s="5">
        <v>302.8410483962836</v>
      </c>
      <c r="G58" s="5"/>
      <c r="H58" s="5">
        <v>13.868693809346524</v>
      </c>
      <c r="I58" s="5">
        <v>76.32766851333898</v>
      </c>
      <c r="J58" s="5">
        <v>24.584986502849233</v>
      </c>
      <c r="K58" s="6">
        <v>552.0488711260303</v>
      </c>
      <c r="L58" s="1">
        <f t="shared" si="2"/>
        <v>319.3757726088301</v>
      </c>
      <c r="M58" s="1">
        <f t="shared" si="2"/>
        <v>108.6250945185905</v>
      </c>
      <c r="N58" s="1">
        <f t="shared" si="2"/>
        <v>37.71951303502848</v>
      </c>
      <c r="P58" s="1">
        <f>$K58/(1+P$2)^($B58-サマリー!$C$4)</f>
        <v>452.4285996872844</v>
      </c>
      <c r="Q58" s="1">
        <f>$K58/(1+Q$2)^($B58-サマリー!$C$4)</f>
        <v>305.6560750684197</v>
      </c>
      <c r="R58" s="1">
        <f>$K58/(1+R$2)^($B58-サマリー!$C$4)</f>
        <v>208.06141355931334</v>
      </c>
      <c r="T58" s="1">
        <v>55</v>
      </c>
      <c r="U58">
        <v>800</v>
      </c>
      <c r="V58" s="1">
        <f>$U58/(1+V$2)^($B58-サマリー!$C$4)</f>
        <v>655.6355762698363</v>
      </c>
      <c r="W58" s="1">
        <f>$U58/(1+W$2)^($B58-サマリー!$C$4)</f>
        <v>442.940603349068</v>
      </c>
      <c r="X58" s="1">
        <f>$U58/(1+X$2)^($B58-サマリー!$C$4)</f>
        <v>301.51158629840046</v>
      </c>
    </row>
    <row r="59" spans="2:24" ht="13.5">
      <c r="B59" s="6">
        <v>56</v>
      </c>
      <c r="C59" s="5"/>
      <c r="D59" s="5"/>
      <c r="E59" s="5">
        <v>198.25460382727834</v>
      </c>
      <c r="F59" s="5">
        <v>302.8410483962836</v>
      </c>
      <c r="G59" s="5"/>
      <c r="H59" s="5">
        <v>13.868693809346524</v>
      </c>
      <c r="I59" s="5">
        <v>76.32766851333898</v>
      </c>
      <c r="J59" s="5">
        <v>27.77639299900261</v>
      </c>
      <c r="K59" s="6">
        <v>619.06840754525</v>
      </c>
      <c r="L59" s="1">
        <f t="shared" si="2"/>
        <v>354.60243191121447</v>
      </c>
      <c r="M59" s="1">
        <f t="shared" si="2"/>
        <v>118.26440688212406</v>
      </c>
      <c r="N59" s="1">
        <f t="shared" si="2"/>
        <v>40.28449220506726</v>
      </c>
      <c r="P59" s="1">
        <f>$K59/(1+P$2)^($B59-サマリー!$C$4)</f>
        <v>502.33078234081677</v>
      </c>
      <c r="Q59" s="1">
        <f>$K59/(1+Q$2)^($B59-サマリー!$C$4)</f>
        <v>332.77977421412595</v>
      </c>
      <c r="R59" s="1">
        <f>$K59/(1+R$2)^($B59-サマリー!$C$4)</f>
        <v>222.2098780788012</v>
      </c>
      <c r="T59" s="1">
        <v>56</v>
      </c>
      <c r="U59">
        <v>800</v>
      </c>
      <c r="V59" s="1">
        <f>$U59/(1+V$2)^($B59-サマリー!$C$4)</f>
        <v>649.1441349206301</v>
      </c>
      <c r="W59" s="1">
        <f>$U59/(1+W$2)^($B59-サマリー!$C$4)</f>
        <v>430.0394207272505</v>
      </c>
      <c r="X59" s="1">
        <f>$U59/(1+X$2)^($B59-サマリー!$C$4)</f>
        <v>287.15389171276234</v>
      </c>
    </row>
    <row r="60" spans="2:24" ht="13.5">
      <c r="B60" s="6">
        <v>57</v>
      </c>
      <c r="C60" s="5"/>
      <c r="D60" s="5"/>
      <c r="E60" s="5">
        <v>424.35419839044164</v>
      </c>
      <c r="F60" s="5">
        <v>302.8410483962836</v>
      </c>
      <c r="G60" s="5"/>
      <c r="H60" s="5">
        <v>13.868693809346524</v>
      </c>
      <c r="I60" s="5">
        <v>76.32766851333898</v>
      </c>
      <c r="J60" s="5">
        <v>39.08137272716078</v>
      </c>
      <c r="K60" s="6">
        <v>856.4729818365714</v>
      </c>
      <c r="L60" s="1">
        <f t="shared" si="2"/>
        <v>485.7304856427965</v>
      </c>
      <c r="M60" s="1">
        <f t="shared" si="2"/>
        <v>158.85169715194493</v>
      </c>
      <c r="N60" s="1">
        <f t="shared" si="2"/>
        <v>53.07910854458111</v>
      </c>
      <c r="P60" s="1">
        <f>$K60/(1+P$2)^($B60-サマリー!$C$4)</f>
        <v>688.0871446499921</v>
      </c>
      <c r="Q60" s="1">
        <f>$K60/(1+Q$2)^($B60-サマリー!$C$4)</f>
        <v>446.9868264290535</v>
      </c>
      <c r="R60" s="1">
        <f>$K60/(1+R$2)^($B60-サマリー!$C$4)</f>
        <v>292.78517843000657</v>
      </c>
      <c r="T60" s="1">
        <v>57</v>
      </c>
      <c r="U60">
        <v>800</v>
      </c>
      <c r="V60" s="1">
        <f>$U60/(1+V$2)^($B60-サマリー!$C$4)</f>
        <v>642.7169652679504</v>
      </c>
      <c r="W60" s="1">
        <f>$U60/(1+W$2)^($B60-サマリー!$C$4)</f>
        <v>417.51400070606843</v>
      </c>
      <c r="X60" s="1">
        <f>$U60/(1+X$2)^($B60-サマリー!$C$4)</f>
        <v>273.47989686929753</v>
      </c>
    </row>
    <row r="61" spans="2:24" ht="13.5">
      <c r="B61" s="6">
        <v>58</v>
      </c>
      <c r="C61" s="5"/>
      <c r="D61" s="5"/>
      <c r="E61" s="5">
        <v>255.81109910093613</v>
      </c>
      <c r="F61" s="5">
        <v>302.8410483962836</v>
      </c>
      <c r="G61" s="5"/>
      <c r="H61" s="5">
        <v>13.868693809346524</v>
      </c>
      <c r="I61" s="5">
        <v>76.32766851333898</v>
      </c>
      <c r="J61" s="5">
        <v>30.654217762685448</v>
      </c>
      <c r="K61" s="6">
        <v>679.5027275825906</v>
      </c>
      <c r="L61" s="1">
        <f t="shared" si="2"/>
        <v>381.55005893656966</v>
      </c>
      <c r="M61" s="1">
        <f t="shared" si="2"/>
        <v>122.3579441726723</v>
      </c>
      <c r="N61" s="1">
        <f t="shared" si="2"/>
        <v>40.106231685156686</v>
      </c>
      <c r="P61" s="1">
        <f>$K61/(1+P$2)^($B61-サマリー!$C$4)</f>
        <v>540.5048650534376</v>
      </c>
      <c r="Q61" s="1">
        <f>$K61/(1+Q$2)^($B61-サマリー!$C$4)</f>
        <v>344.29842510156936</v>
      </c>
      <c r="R61" s="1">
        <f>$K61/(1+R$2)^($B61-サマリー!$C$4)</f>
        <v>221.22659031153952</v>
      </c>
      <c r="T61" s="1">
        <v>58</v>
      </c>
      <c r="U61">
        <v>800</v>
      </c>
      <c r="V61" s="1">
        <f>$U61/(1+V$2)^($B61-サマリー!$C$4)</f>
        <v>636.3534309583669</v>
      </c>
      <c r="W61" s="1">
        <f>$U61/(1+W$2)^($B61-サマリー!$C$4)</f>
        <v>405.35339874375575</v>
      </c>
      <c r="X61" s="1">
        <f>$U61/(1+X$2)^($B61-サマリー!$C$4)</f>
        <v>260.4570446374261</v>
      </c>
    </row>
    <row r="62" spans="2:24" ht="13.5">
      <c r="B62" s="6">
        <v>59</v>
      </c>
      <c r="C62" s="5"/>
      <c r="D62" s="5"/>
      <c r="E62" s="5">
        <v>442.7234456982823</v>
      </c>
      <c r="F62" s="5">
        <v>302.8410483962836</v>
      </c>
      <c r="G62" s="5"/>
      <c r="H62" s="5">
        <v>13.868693809346524</v>
      </c>
      <c r="I62" s="5">
        <v>76.32766851333898</v>
      </c>
      <c r="J62" s="5">
        <v>39.99983509255276</v>
      </c>
      <c r="K62" s="6">
        <v>875.7606915098041</v>
      </c>
      <c r="L62" s="1">
        <f t="shared" si="2"/>
        <v>486.88275765790814</v>
      </c>
      <c r="M62" s="1">
        <f t="shared" si="2"/>
        <v>153.10493533342</v>
      </c>
      <c r="N62" s="1">
        <f t="shared" si="2"/>
        <v>49.2285226613978</v>
      </c>
      <c r="P62" s="1">
        <f>$K62/(1+P$2)^($B62-サマリー!$C$4)</f>
        <v>689.7194563622966</v>
      </c>
      <c r="Q62" s="1">
        <f>$K62/(1+Q$2)^($B62-サマリー!$C$4)</f>
        <v>430.81622911369044</v>
      </c>
      <c r="R62" s="1">
        <f>$K62/(1+R$2)^($B62-サマリー!$C$4)</f>
        <v>271.54528752413364</v>
      </c>
      <c r="T62" s="1">
        <v>59</v>
      </c>
      <c r="U62">
        <v>800</v>
      </c>
      <c r="V62" s="1">
        <f>$U62/(1+V$2)^($B62-サマリー!$C$4)</f>
        <v>630.0529019389769</v>
      </c>
      <c r="W62" s="1">
        <f>$U62/(1+W$2)^($B62-サマリー!$C$4)</f>
        <v>393.5469890716076</v>
      </c>
      <c r="X62" s="1">
        <f>$U62/(1+X$2)^($B62-サマリー!$C$4)</f>
        <v>248.05432822612016</v>
      </c>
    </row>
    <row r="63" spans="2:24" ht="13.5">
      <c r="B63" s="6">
        <v>60</v>
      </c>
      <c r="C63" s="5"/>
      <c r="D63" s="5"/>
      <c r="E63" s="5">
        <v>221.14854662294928</v>
      </c>
      <c r="F63" s="5">
        <v>302.8139763855131</v>
      </c>
      <c r="G63" s="5">
        <v>0.061238181818181726</v>
      </c>
      <c r="H63" s="5">
        <v>13.868693809346524</v>
      </c>
      <c r="I63" s="5">
        <v>76.32766851333898</v>
      </c>
      <c r="J63" s="5">
        <v>28.92279844733855</v>
      </c>
      <c r="K63" s="6">
        <v>643.1429219603046</v>
      </c>
      <c r="L63" s="1">
        <f t="shared" si="2"/>
        <v>354.0177743861382</v>
      </c>
      <c r="M63" s="1">
        <f t="shared" si="2"/>
        <v>109.1626354665103</v>
      </c>
      <c r="N63" s="1">
        <f t="shared" si="2"/>
        <v>34.430993170995585</v>
      </c>
      <c r="P63" s="1">
        <f>$K63/(1+P$2)^($B63-サマリー!$C$4)</f>
        <v>501.502554879459</v>
      </c>
      <c r="Q63" s="1">
        <f>$K63/(1+Q$2)^($B63-サマリー!$C$4)</f>
        <v>307.16864135945843</v>
      </c>
      <c r="R63" s="1">
        <f>$K63/(1+R$2)^($B63-サマリー!$C$4)</f>
        <v>189.92188745267546</v>
      </c>
      <c r="T63" s="1">
        <v>60</v>
      </c>
      <c r="U63">
        <v>800</v>
      </c>
      <c r="V63" s="1">
        <f>$U63/(1+V$2)^($B63-サマリー!$C$4)</f>
        <v>623.8147543950266</v>
      </c>
      <c r="W63" s="1">
        <f>$U63/(1+W$2)^($B63-サマリー!$C$4)</f>
        <v>382.08445540932775</v>
      </c>
      <c r="X63" s="1">
        <f>$U63/(1+X$2)^($B63-サマリー!$C$4)</f>
        <v>236.24221735820967</v>
      </c>
    </row>
    <row r="64" spans="2:24" ht="13.5">
      <c r="B64" s="6">
        <v>61</v>
      </c>
      <c r="C64" s="5"/>
      <c r="D64" s="5"/>
      <c r="E64" s="5">
        <v>79.09813036590424</v>
      </c>
      <c r="F64" s="5">
        <v>302.8139763855131</v>
      </c>
      <c r="G64" s="5">
        <v>0</v>
      </c>
      <c r="H64" s="5">
        <v>13.868693809346524</v>
      </c>
      <c r="I64" s="5">
        <v>97.62703560194656</v>
      </c>
      <c r="J64" s="5">
        <v>22.882184079825606</v>
      </c>
      <c r="K64" s="6">
        <v>516.290020242536</v>
      </c>
      <c r="L64" s="1">
        <f t="shared" si="2"/>
        <v>281.37786470792287</v>
      </c>
      <c r="M64" s="1">
        <f t="shared" si="2"/>
        <v>85.07912668000436</v>
      </c>
      <c r="N64" s="1">
        <f t="shared" si="2"/>
        <v>26.323672989306928</v>
      </c>
      <c r="P64" s="1">
        <f>$K64/(1+P$2)^($B64-サマリー!$C$4)</f>
        <v>398.6006586314368</v>
      </c>
      <c r="Q64" s="1">
        <f>$K64/(1+Q$2)^($B64-サマリー!$C$4)</f>
        <v>239.40096021558267</v>
      </c>
      <c r="R64" s="1">
        <f>$K64/(1+R$2)^($B64-サマリー!$C$4)</f>
        <v>145.20178474049007</v>
      </c>
      <c r="T64" s="1">
        <v>61</v>
      </c>
      <c r="U64">
        <v>800</v>
      </c>
      <c r="V64" s="1">
        <f>$U64/(1+V$2)^($B64-サマリー!$C$4)</f>
        <v>617.6383706881452</v>
      </c>
      <c r="W64" s="1">
        <f>$U64/(1+W$2)^($B64-サマリー!$C$4)</f>
        <v>370.95578195080355</v>
      </c>
      <c r="X64" s="1">
        <f>$U64/(1+X$2)^($B64-サマリー!$C$4)</f>
        <v>224.9925879601997</v>
      </c>
    </row>
    <row r="65" spans="2:24" ht="13.5">
      <c r="B65" s="6">
        <v>62</v>
      </c>
      <c r="C65" s="5"/>
      <c r="D65" s="5"/>
      <c r="E65" s="5">
        <v>220.84868415109207</v>
      </c>
      <c r="F65" s="5">
        <v>302.64640856261</v>
      </c>
      <c r="G65" s="5">
        <v>0</v>
      </c>
      <c r="H65" s="5">
        <v>13.868693809346524</v>
      </c>
      <c r="I65" s="5">
        <v>76.32766851333898</v>
      </c>
      <c r="J65" s="5">
        <v>28.89636502350959</v>
      </c>
      <c r="K65" s="6">
        <v>642.5878200598971</v>
      </c>
      <c r="L65" s="1">
        <f t="shared" si="2"/>
        <v>346.7426906756715</v>
      </c>
      <c r="M65" s="1">
        <f t="shared" si="2"/>
        <v>102.80744302543138</v>
      </c>
      <c r="N65" s="1">
        <f t="shared" si="2"/>
        <v>31.202970975079</v>
      </c>
      <c r="P65" s="1">
        <f>$K65/(1+P$2)^($B65-サマリー!$C$4)</f>
        <v>491.19665124485397</v>
      </c>
      <c r="Q65" s="1">
        <f>$K65/(1+Q$2)^($B65-サマリー!$C$4)</f>
        <v>289.28600395920074</v>
      </c>
      <c r="R65" s="1">
        <f>$K65/(1+R$2)^($B65-サマリー!$C$4)</f>
        <v>172.11606741307068</v>
      </c>
      <c r="T65" s="1">
        <v>62</v>
      </c>
      <c r="U65">
        <v>800</v>
      </c>
      <c r="V65" s="1">
        <f>$U65/(1+V$2)^($B65-サマリー!$C$4)</f>
        <v>611.5231392951935</v>
      </c>
      <c r="W65" s="1">
        <f>$U65/(1+W$2)^($B65-サマリー!$C$4)</f>
        <v>360.1512446124307</v>
      </c>
      <c r="X65" s="1">
        <f>$U65/(1+X$2)^($B65-サマリー!$C$4)</f>
        <v>214.27865520019017</v>
      </c>
    </row>
    <row r="66" spans="2:24" ht="13.5">
      <c r="B66" s="6">
        <v>63</v>
      </c>
      <c r="C66" s="5"/>
      <c r="D66" s="5"/>
      <c r="E66" s="5">
        <v>0</v>
      </c>
      <c r="F66" s="5">
        <v>303.6531498640665</v>
      </c>
      <c r="G66" s="5">
        <v>0</v>
      </c>
      <c r="H66" s="5">
        <v>13.868693809346524</v>
      </c>
      <c r="I66" s="5">
        <v>69.01552291070924</v>
      </c>
      <c r="J66" s="5">
        <v>17.538660600896264</v>
      </c>
      <c r="K66" s="6">
        <v>404.0760271850186</v>
      </c>
      <c r="L66" s="1">
        <f t="shared" si="2"/>
        <v>215.88205191846774</v>
      </c>
      <c r="M66" s="1">
        <f t="shared" si="2"/>
        <v>62.76505723357362</v>
      </c>
      <c r="N66" s="1">
        <f t="shared" si="2"/>
        <v>18.686899253862528</v>
      </c>
      <c r="P66" s="1">
        <f>$K66/(1+P$2)^($B66-サマリー!$C$4)</f>
        <v>305.81910972538674</v>
      </c>
      <c r="Q66" s="1">
        <f>$K66/(1+Q$2)^($B66-サマリー!$C$4)</f>
        <v>176.61223799603255</v>
      </c>
      <c r="R66" s="1">
        <f>$K66/(1+R$2)^($B66-サマリー!$C$4)</f>
        <v>103.0772234569539</v>
      </c>
      <c r="T66" s="1">
        <v>63</v>
      </c>
      <c r="U66">
        <v>800</v>
      </c>
      <c r="V66" s="1">
        <f>$U66/(1+V$2)^($B66-サマリー!$C$4)</f>
        <v>605.4684547477162</v>
      </c>
      <c r="W66" s="1">
        <f>$U66/(1+W$2)^($B66-サマリー!$C$4)</f>
        <v>349.66140253634046</v>
      </c>
      <c r="X66" s="1">
        <f>$U66/(1+X$2)^($B66-サマリー!$C$4)</f>
        <v>204.07490971446686</v>
      </c>
    </row>
    <row r="67" spans="2:24" ht="13.5">
      <c r="B67" s="6">
        <v>64</v>
      </c>
      <c r="C67" s="5"/>
      <c r="D67" s="5"/>
      <c r="E67" s="5">
        <v>0.4171044728780789</v>
      </c>
      <c r="F67" s="5">
        <v>303.6531498640665</v>
      </c>
      <c r="G67" s="5">
        <v>0</v>
      </c>
      <c r="H67" s="5">
        <v>13.868693809346524</v>
      </c>
      <c r="I67" s="5">
        <v>69.01552291070924</v>
      </c>
      <c r="J67" s="5">
        <v>17.559515824540085</v>
      </c>
      <c r="K67" s="6">
        <v>404.5139868815404</v>
      </c>
      <c r="L67" s="1">
        <f t="shared" si="2"/>
        <v>213.97627395304372</v>
      </c>
      <c r="M67" s="1">
        <f t="shared" si="2"/>
        <v>61.00299556807958</v>
      </c>
      <c r="N67" s="1">
        <f t="shared" si="2"/>
        <v>17.816336321171335</v>
      </c>
      <c r="P67" s="1">
        <f>$K67/(1+P$2)^($B67-サマリー!$C$4)</f>
        <v>303.11937940718343</v>
      </c>
      <c r="Q67" s="1">
        <f>$K67/(1+Q$2)^($B67-サマリー!$C$4)</f>
        <v>171.65403883321147</v>
      </c>
      <c r="R67" s="1">
        <f>$K67/(1+R$2)^($B67-サマリー!$C$4)</f>
        <v>98.27518494177306</v>
      </c>
      <c r="T67" s="1">
        <v>64</v>
      </c>
      <c r="U67">
        <v>800</v>
      </c>
      <c r="V67" s="1">
        <f>$U67/(1+V$2)^($B67-サマリー!$C$4)</f>
        <v>599.4737175719963</v>
      </c>
      <c r="W67" s="1">
        <f>$U67/(1+W$2)^($B67-サマリー!$C$4)</f>
        <v>339.4770898411073</v>
      </c>
      <c r="X67" s="1">
        <f>$U67/(1+X$2)^($B67-サマリー!$C$4)</f>
        <v>194.35705687092076</v>
      </c>
    </row>
    <row r="68" spans="2:24" ht="13.5">
      <c r="B68" s="6">
        <v>65</v>
      </c>
      <c r="C68" s="5"/>
      <c r="D68" s="5"/>
      <c r="E68" s="5">
        <v>17.93608564998039</v>
      </c>
      <c r="F68" s="5">
        <v>303.6531498640665</v>
      </c>
      <c r="G68" s="5">
        <v>0</v>
      </c>
      <c r="H68" s="5">
        <v>13.868693809346524</v>
      </c>
      <c r="I68" s="5">
        <v>69.01552291070924</v>
      </c>
      <c r="J68" s="5">
        <v>18.435464883395298</v>
      </c>
      <c r="K68" s="6">
        <v>422.90891711749794</v>
      </c>
      <c r="L68" s="1">
        <f aca="true" t="shared" si="3" ref="L68:N102">$K68/(1+L$2)^$B68</f>
        <v>221.49174594651245</v>
      </c>
      <c r="M68" s="1">
        <f t="shared" si="3"/>
        <v>61.91947089060337</v>
      </c>
      <c r="N68" s="1">
        <f t="shared" si="3"/>
        <v>17.739541994635662</v>
      </c>
      <c r="P68" s="1">
        <f>$K68/(1+P$2)^($B68-サマリー!$C$4)</f>
        <v>313.76581774600703</v>
      </c>
      <c r="Q68" s="1">
        <f>$K68/(1+Q$2)^($B68-サマリー!$C$4)</f>
        <v>174.23287433361924</v>
      </c>
      <c r="R68" s="1">
        <f>$K68/(1+R$2)^($B68-サマリー!$C$4)</f>
        <v>97.85158625645845</v>
      </c>
      <c r="T68" s="1">
        <v>65</v>
      </c>
      <c r="U68">
        <v>800</v>
      </c>
      <c r="V68" s="1">
        <f>$U68/(1+V$2)^($B68-サマリー!$C$4)</f>
        <v>593.5383342296991</v>
      </c>
      <c r="W68" s="1">
        <f>$U68/(1+W$2)^($B68-サマリー!$C$4)</f>
        <v>329.58940761272555</v>
      </c>
      <c r="X68" s="1">
        <f>$U68/(1+X$2)^($B68-サマリー!$C$4)</f>
        <v>185.10195892468653</v>
      </c>
    </row>
    <row r="69" spans="2:24" ht="13.5">
      <c r="B69" s="6">
        <v>66</v>
      </c>
      <c r="C69" s="5"/>
      <c r="D69" s="5"/>
      <c r="E69" s="5">
        <v>0</v>
      </c>
      <c r="F69" s="5">
        <v>303.6531498640665</v>
      </c>
      <c r="G69" s="5">
        <v>0</v>
      </c>
      <c r="H69" s="5">
        <v>13.868693809346524</v>
      </c>
      <c r="I69" s="5">
        <v>69.01552291070924</v>
      </c>
      <c r="J69" s="5">
        <v>17.538660600896264</v>
      </c>
      <c r="K69" s="6">
        <v>404.0760271850186</v>
      </c>
      <c r="L69" s="1">
        <f t="shared" si="3"/>
        <v>209.53299270646895</v>
      </c>
      <c r="M69" s="1">
        <f t="shared" si="3"/>
        <v>57.43891862612861</v>
      </c>
      <c r="N69" s="1">
        <f t="shared" si="3"/>
        <v>16.14244617545624</v>
      </c>
      <c r="P69" s="1">
        <f>$K69/(1+P$2)^($B69-サマリー!$C$4)</f>
        <v>296.82501494746367</v>
      </c>
      <c r="Q69" s="1">
        <f>$K69/(1+Q$2)^($B69-サマリー!$C$4)</f>
        <v>161.62521654176436</v>
      </c>
      <c r="R69" s="1">
        <f>$K69/(1+R$2)^($B69-サマリー!$C$4)</f>
        <v>89.04198117434737</v>
      </c>
      <c r="T69" s="1">
        <v>66</v>
      </c>
      <c r="U69">
        <v>800</v>
      </c>
      <c r="V69" s="1">
        <f>$U69/(1+V$2)^($B69-サマリー!$C$4)</f>
        <v>587.6617170591082</v>
      </c>
      <c r="W69" s="1">
        <f>$U69/(1+W$2)^($B69-サマリー!$C$4)</f>
        <v>319.9897161288597</v>
      </c>
      <c r="X69" s="1">
        <f>$U69/(1+X$2)^($B69-サマリー!$C$4)</f>
        <v>176.2875799282728</v>
      </c>
    </row>
    <row r="70" spans="2:24" ht="13.5">
      <c r="B70" s="6">
        <v>67</v>
      </c>
      <c r="C70" s="5"/>
      <c r="D70" s="5"/>
      <c r="E70" s="5">
        <v>67.34331269856446</v>
      </c>
      <c r="F70" s="5">
        <v>303.6531498640665</v>
      </c>
      <c r="G70" s="5">
        <v>0</v>
      </c>
      <c r="H70" s="5">
        <v>13.868693809346524</v>
      </c>
      <c r="I70" s="5">
        <v>69.01552291070924</v>
      </c>
      <c r="J70" s="5">
        <v>20.90582623582452</v>
      </c>
      <c r="K70" s="6">
        <v>474.78650551851126</v>
      </c>
      <c r="L70" s="1">
        <f t="shared" si="3"/>
        <v>243.76217900238638</v>
      </c>
      <c r="M70" s="1">
        <f t="shared" si="3"/>
        <v>65.52458991549874</v>
      </c>
      <c r="N70" s="1">
        <f t="shared" si="3"/>
        <v>18.064058422154844</v>
      </c>
      <c r="P70" s="1">
        <f>$K70/(1+P$2)^($B70-サマリー!$C$4)</f>
        <v>345.31417459096787</v>
      </c>
      <c r="Q70" s="1">
        <f>$K70/(1+Q$2)^($B70-サマリー!$C$4)</f>
        <v>184.37718340131278</v>
      </c>
      <c r="R70" s="1">
        <f>$K70/(1+R$2)^($B70-サマリー!$C$4)</f>
        <v>99.64162385769035</v>
      </c>
      <c r="T70" s="1">
        <v>67</v>
      </c>
      <c r="U70">
        <v>800</v>
      </c>
      <c r="V70" s="1">
        <f>$U70/(1+V$2)^($B70-サマリー!$C$4)</f>
        <v>581.8432842169387</v>
      </c>
      <c r="W70" s="1">
        <f>$U70/(1+W$2)^($B70-サマリー!$C$4)</f>
        <v>310.66962730957255</v>
      </c>
      <c r="X70" s="1">
        <f>$U70/(1+X$2)^($B70-サマリー!$C$4)</f>
        <v>167.89293326502172</v>
      </c>
    </row>
    <row r="71" spans="2:24" ht="13.5">
      <c r="B71" s="6">
        <v>68</v>
      </c>
      <c r="C71" s="5"/>
      <c r="D71" s="5"/>
      <c r="E71" s="5">
        <v>0</v>
      </c>
      <c r="F71" s="5">
        <v>303.6531498640665</v>
      </c>
      <c r="G71" s="5">
        <v>0</v>
      </c>
      <c r="H71" s="5">
        <v>13.868693809346524</v>
      </c>
      <c r="I71" s="5">
        <v>69.01552291070924</v>
      </c>
      <c r="J71" s="5">
        <v>17.538660600896264</v>
      </c>
      <c r="K71" s="6">
        <v>404.0760271850186</v>
      </c>
      <c r="L71" s="1">
        <f t="shared" si="3"/>
        <v>205.4043649705607</v>
      </c>
      <c r="M71" s="1">
        <f t="shared" si="3"/>
        <v>54.14168972205543</v>
      </c>
      <c r="N71" s="1">
        <f t="shared" si="3"/>
        <v>14.641674535561215</v>
      </c>
      <c r="P71" s="1">
        <f>$K71/(1+P$2)^($B71-サマリー!$C$4)</f>
        <v>290.9763895181488</v>
      </c>
      <c r="Q71" s="1">
        <f>$K71/(1+Q$2)^($B71-サマリー!$C$4)</f>
        <v>152.3472679251243</v>
      </c>
      <c r="R71" s="1">
        <f>$K71/(1+R$2)^($B71-サマリー!$C$4)</f>
        <v>80.76370174543979</v>
      </c>
      <c r="T71" s="1">
        <v>68</v>
      </c>
      <c r="U71">
        <v>800</v>
      </c>
      <c r="V71" s="1">
        <f>$U71/(1+V$2)^($B71-サマリー!$C$4)</f>
        <v>576.0824596207314</v>
      </c>
      <c r="W71" s="1">
        <f>$U71/(1+W$2)^($B71-サマリー!$C$4)</f>
        <v>301.6209973879345</v>
      </c>
      <c r="X71" s="1">
        <f>$U71/(1+X$2)^($B71-サマリー!$C$4)</f>
        <v>159.89803168097308</v>
      </c>
    </row>
    <row r="72" spans="2:24" ht="13.5">
      <c r="B72" s="6">
        <v>69</v>
      </c>
      <c r="C72" s="5"/>
      <c r="D72" s="5"/>
      <c r="E72" s="5">
        <v>135.57108164272776</v>
      </c>
      <c r="F72" s="5">
        <v>303.6531498640665</v>
      </c>
      <c r="G72" s="5">
        <v>0</v>
      </c>
      <c r="H72" s="5">
        <v>13.868693809346524</v>
      </c>
      <c r="I72" s="5">
        <v>69.01552291070924</v>
      </c>
      <c r="J72" s="5">
        <v>24.317214683032603</v>
      </c>
      <c r="K72" s="6">
        <v>546.4256629098826</v>
      </c>
      <c r="L72" s="1">
        <f t="shared" si="3"/>
        <v>275.01494607222895</v>
      </c>
      <c r="M72" s="1">
        <f t="shared" si="3"/>
        <v>71.08248190522404</v>
      </c>
      <c r="N72" s="1">
        <f t="shared" si="3"/>
        <v>18.8568632679411</v>
      </c>
      <c r="P72" s="1">
        <f>$K72/(1+P$2)^($B72-サマリー!$C$4)</f>
        <v>389.5869305557102</v>
      </c>
      <c r="Q72" s="1">
        <f>$K72/(1+Q$2)^($B72-サマリー!$C$4)</f>
        <v>200.01632699665305</v>
      </c>
      <c r="R72" s="1">
        <f>$K72/(1+R$2)^($B72-サマリー!$C$4)</f>
        <v>104.01474757054895</v>
      </c>
      <c r="T72" s="1">
        <v>69</v>
      </c>
      <c r="U72">
        <v>800</v>
      </c>
      <c r="V72" s="1">
        <f>$U72/(1+V$2)^($B72-サマリー!$C$4)</f>
        <v>570.3786728918133</v>
      </c>
      <c r="W72" s="1">
        <f>$U72/(1+W$2)^($B72-サマリー!$C$4)</f>
        <v>292.83591979411125</v>
      </c>
      <c r="X72" s="1">
        <f>$U72/(1+X$2)^($B72-サマリー!$C$4)</f>
        <v>152.28383969616485</v>
      </c>
    </row>
    <row r="73" spans="2:24" ht="13.5">
      <c r="B73" s="6">
        <v>70</v>
      </c>
      <c r="C73" s="5"/>
      <c r="D73" s="5"/>
      <c r="E73" s="5">
        <v>0</v>
      </c>
      <c r="F73" s="5">
        <v>303.6531498640665</v>
      </c>
      <c r="G73" s="5">
        <v>0</v>
      </c>
      <c r="H73" s="5">
        <v>13.868693809346524</v>
      </c>
      <c r="I73" s="5">
        <v>90.31488999931682</v>
      </c>
      <c r="J73" s="5">
        <v>18.6036289553266</v>
      </c>
      <c r="K73" s="6">
        <v>426.4403626280565</v>
      </c>
      <c r="L73" s="1">
        <f t="shared" si="3"/>
        <v>212.50156811913484</v>
      </c>
      <c r="M73" s="1">
        <f t="shared" si="3"/>
        <v>53.85829175763615</v>
      </c>
      <c r="N73" s="1">
        <f t="shared" si="3"/>
        <v>14.015460413853518</v>
      </c>
      <c r="P73" s="1">
        <f>$K73/(1+P$2)^($B73-サマリー!$C$4)</f>
        <v>301.0303070585328</v>
      </c>
      <c r="Q73" s="1">
        <f>$K73/(1+Q$2)^($B73-サマリー!$C$4)</f>
        <v>151.54982503339957</v>
      </c>
      <c r="R73" s="1">
        <f>$K73/(1+R$2)^($B73-サマリー!$C$4)</f>
        <v>77.30949502669684</v>
      </c>
      <c r="T73" s="1">
        <v>70</v>
      </c>
      <c r="U73">
        <v>800</v>
      </c>
      <c r="V73" s="1">
        <f>$U73/(1+V$2)^($B73-サマリー!$C$4)</f>
        <v>564.7313592988252</v>
      </c>
      <c r="W73" s="1">
        <f>$U73/(1+W$2)^($B73-サマリー!$C$4)</f>
        <v>284.30671824670986</v>
      </c>
      <c r="X73" s="1">
        <f>$U73/(1+X$2)^($B73-サマリー!$C$4)</f>
        <v>145.03222828206174</v>
      </c>
    </row>
    <row r="74" spans="2:24" ht="13.5">
      <c r="B74" s="6">
        <v>71</v>
      </c>
      <c r="C74" s="5"/>
      <c r="D74" s="5"/>
      <c r="E74" s="5">
        <v>4.58859307736013</v>
      </c>
      <c r="F74" s="5">
        <v>303.6531498640665</v>
      </c>
      <c r="G74" s="5">
        <v>0</v>
      </c>
      <c r="H74" s="5">
        <v>13.868693809346524</v>
      </c>
      <c r="I74" s="5">
        <v>69.01552291070924</v>
      </c>
      <c r="J74" s="5">
        <v>17.768090254764275</v>
      </c>
      <c r="K74" s="6">
        <v>408.8940499162467</v>
      </c>
      <c r="L74" s="1">
        <f t="shared" si="3"/>
        <v>201.74057407685186</v>
      </c>
      <c r="M74" s="1">
        <f t="shared" si="3"/>
        <v>50.138095916761216</v>
      </c>
      <c r="N74" s="1">
        <f t="shared" si="3"/>
        <v>12.798838438238608</v>
      </c>
      <c r="P74" s="1">
        <f>$K74/(1+P$2)^($B74-サマリー!$C$4)</f>
        <v>285.7862532405985</v>
      </c>
      <c r="Q74" s="1">
        <f>$K74/(1+Q$2)^($B74-サマリー!$C$4)</f>
        <v>141.08170563385252</v>
      </c>
      <c r="R74" s="1">
        <f>$K74/(1+R$2)^($B74-サマリー!$C$4)</f>
        <v>70.59858951265457</v>
      </c>
      <c r="T74" s="1">
        <v>71</v>
      </c>
      <c r="U74">
        <v>800</v>
      </c>
      <c r="V74" s="1">
        <f>$U74/(1+V$2)^($B74-サマリー!$C$4)</f>
        <v>559.139959701807</v>
      </c>
      <c r="W74" s="1">
        <f>$U74/(1+W$2)^($B74-サマリー!$C$4)</f>
        <v>276.02594004534944</v>
      </c>
      <c r="X74" s="1">
        <f>$U74/(1+X$2)^($B74-サマリー!$C$4)</f>
        <v>138.12593169720165</v>
      </c>
    </row>
    <row r="75" spans="2:24" ht="13.5">
      <c r="B75" s="6">
        <v>72</v>
      </c>
      <c r="C75" s="5"/>
      <c r="D75" s="5"/>
      <c r="E75" s="5">
        <v>124.27924311308317</v>
      </c>
      <c r="F75" s="5">
        <v>303.6531498640665</v>
      </c>
      <c r="G75" s="5">
        <v>0</v>
      </c>
      <c r="H75" s="5">
        <v>13.868693809346524</v>
      </c>
      <c r="I75" s="5">
        <v>69.01552291070924</v>
      </c>
      <c r="J75" s="5">
        <v>23.75262275655041</v>
      </c>
      <c r="K75" s="6">
        <v>534.5692324537558</v>
      </c>
      <c r="L75" s="1">
        <f t="shared" si="3"/>
        <v>261.13497732815796</v>
      </c>
      <c r="M75" s="1">
        <f t="shared" si="3"/>
        <v>63.639063526835066</v>
      </c>
      <c r="N75" s="1">
        <f t="shared" si="3"/>
        <v>15.935820379107874</v>
      </c>
      <c r="P75" s="1">
        <f>$K75/(1+P$2)^($B75-サマリー!$C$4)</f>
        <v>369.9245285792313</v>
      </c>
      <c r="Q75" s="1">
        <f>$K75/(1+Q$2)^($B75-サマリー!$C$4)</f>
        <v>179.07157148952535</v>
      </c>
      <c r="R75" s="1">
        <f>$K75/(1+R$2)^($B75-サマリー!$C$4)</f>
        <v>87.9022301063488</v>
      </c>
      <c r="T75" s="1">
        <v>72</v>
      </c>
      <c r="U75">
        <v>800</v>
      </c>
      <c r="V75" s="1">
        <f>$U75/(1+V$2)^($B75-サマリー!$C$4)</f>
        <v>553.6039204968386</v>
      </c>
      <c r="W75" s="1">
        <f>$U75/(1+W$2)^($B75-サマリー!$C$4)</f>
        <v>267.9863495585917</v>
      </c>
      <c r="X75" s="1">
        <f>$U75/(1+X$2)^($B75-サマリー!$C$4)</f>
        <v>131.54850637828727</v>
      </c>
    </row>
    <row r="76" spans="2:24" ht="13.5">
      <c r="B76" s="6">
        <v>73</v>
      </c>
      <c r="C76" s="5"/>
      <c r="D76" s="5"/>
      <c r="E76" s="5">
        <v>0</v>
      </c>
      <c r="F76" s="5">
        <v>303.6531498640665</v>
      </c>
      <c r="G76" s="5">
        <v>0</v>
      </c>
      <c r="H76" s="5">
        <v>13.868693809346524</v>
      </c>
      <c r="I76" s="5">
        <v>69.01552291070924</v>
      </c>
      <c r="J76" s="5">
        <v>17.538660600896264</v>
      </c>
      <c r="K76" s="6">
        <v>404.0760271850186</v>
      </c>
      <c r="L76" s="1">
        <f t="shared" si="3"/>
        <v>195.43520535414208</v>
      </c>
      <c r="M76" s="1">
        <f t="shared" si="3"/>
        <v>46.70309715564682</v>
      </c>
      <c r="N76" s="1">
        <f t="shared" si="3"/>
        <v>11.472135119527135</v>
      </c>
      <c r="P76" s="1">
        <f>$K76/(1+P$2)^($B76-サマリー!$C$4)</f>
        <v>276.8540505302146</v>
      </c>
      <c r="Q76" s="1">
        <f>$K76/(1+Q$2)^($B76-サマリー!$C$4)</f>
        <v>131.41609158914005</v>
      </c>
      <c r="R76" s="1">
        <f>$K76/(1+R$2)^($B76-サマリー!$C$4)</f>
        <v>63.28047361840644</v>
      </c>
      <c r="T76" s="1">
        <v>73</v>
      </c>
      <c r="U76">
        <v>800</v>
      </c>
      <c r="V76" s="1">
        <f>$U76/(1+V$2)^($B76-サマリー!$C$4)</f>
        <v>548.1226935612262</v>
      </c>
      <c r="W76" s="1">
        <f>$U76/(1+W$2)^($B76-サマリー!$C$4)</f>
        <v>260.18092190154533</v>
      </c>
      <c r="X76" s="1">
        <f>$U76/(1+X$2)^($B76-サマリー!$C$4)</f>
        <v>125.28429178884505</v>
      </c>
    </row>
    <row r="77" spans="2:24" ht="13.5">
      <c r="B77" s="6">
        <v>74</v>
      </c>
      <c r="C77" s="5"/>
      <c r="D77" s="5"/>
      <c r="E77" s="5">
        <v>101.47882661119415</v>
      </c>
      <c r="F77" s="5">
        <v>303.6531498640665</v>
      </c>
      <c r="G77" s="5">
        <v>0</v>
      </c>
      <c r="H77" s="5">
        <v>13.868693809346524</v>
      </c>
      <c r="I77" s="5">
        <v>69.01552291070924</v>
      </c>
      <c r="J77" s="5">
        <v>22.61260193145597</v>
      </c>
      <c r="K77" s="6">
        <v>510.6287951267724</v>
      </c>
      <c r="L77" s="1">
        <f t="shared" si="3"/>
        <v>244.52521068098818</v>
      </c>
      <c r="M77" s="1">
        <f t="shared" si="3"/>
        <v>57.299479048444184</v>
      </c>
      <c r="N77" s="1">
        <f t="shared" si="3"/>
        <v>13.806931509600263</v>
      </c>
      <c r="P77" s="1">
        <f>$K77/(1+P$2)^($B77-サマリー!$C$4)</f>
        <v>346.3950873698145</v>
      </c>
      <c r="Q77" s="1">
        <f>$K77/(1+Q$2)^($B77-サマリー!$C$4)</f>
        <v>161.23285274946474</v>
      </c>
      <c r="R77" s="1">
        <f>$K77/(1+R$2)^($B77-サマリー!$C$4)</f>
        <v>76.15924638624871</v>
      </c>
      <c r="T77" s="1">
        <v>74</v>
      </c>
      <c r="U77">
        <v>800</v>
      </c>
      <c r="V77" s="1">
        <f>$U77/(1+V$2)^($B77-サマリー!$C$4)</f>
        <v>542.695736199234</v>
      </c>
      <c r="W77" s="1">
        <f>$U77/(1+W$2)^($B77-サマリー!$C$4)</f>
        <v>252.6028367976168</v>
      </c>
      <c r="X77" s="1">
        <f>$U77/(1+X$2)^($B77-サマリー!$C$4)</f>
        <v>119.31837313223336</v>
      </c>
    </row>
    <row r="78" spans="2:24" ht="13.5">
      <c r="B78" s="6">
        <v>75</v>
      </c>
      <c r="C78" s="5"/>
      <c r="D78" s="5"/>
      <c r="E78" s="5">
        <v>10.661790796587288</v>
      </c>
      <c r="F78" s="5">
        <v>86.02609295908245</v>
      </c>
      <c r="G78" s="5">
        <v>465.5622290028552</v>
      </c>
      <c r="H78" s="5">
        <v>13.868693809346524</v>
      </c>
      <c r="I78" s="5">
        <v>65.6925298984553</v>
      </c>
      <c r="J78" s="5">
        <v>30.302359095006523</v>
      </c>
      <c r="K78" s="6">
        <v>672.1136955613332</v>
      </c>
      <c r="L78" s="1">
        <f t="shared" si="3"/>
        <v>318.66892209045943</v>
      </c>
      <c r="M78" s="1">
        <f t="shared" si="3"/>
        <v>73.22356884644167</v>
      </c>
      <c r="N78" s="1">
        <f t="shared" si="3"/>
        <v>17.307937361864884</v>
      </c>
      <c r="P78" s="1">
        <f>$K78/(1+P$2)^($B78-サマリー!$C$4)</f>
        <v>451.4272732948583</v>
      </c>
      <c r="Q78" s="1">
        <f>$K78/(1+Q$2)^($B78-サマリー!$C$4)</f>
        <v>206.04105115209052</v>
      </c>
      <c r="R78" s="1">
        <f>$K78/(1+R$2)^($B78-サマリー!$C$4)</f>
        <v>95.4708484693708</v>
      </c>
      <c r="T78" s="1">
        <v>75</v>
      </c>
      <c r="V78" s="1">
        <f>$U78/(1+V$2)^($B78-サマリー!$C$4)</f>
        <v>0</v>
      </c>
      <c r="W78" s="1">
        <f>$U78/(1+W$2)^($B78-サマリー!$C$4)</f>
        <v>0</v>
      </c>
      <c r="X78" s="1">
        <f>$U78/(1+X$2)^($B78-サマリー!$C$4)</f>
        <v>0</v>
      </c>
    </row>
    <row r="79" spans="2:24" ht="13.5">
      <c r="B79" s="6">
        <v>76</v>
      </c>
      <c r="C79" s="5"/>
      <c r="D79" s="5"/>
      <c r="E79" s="5">
        <v>147.93497490684166</v>
      </c>
      <c r="F79" s="5">
        <v>86.02609295908245</v>
      </c>
      <c r="G79" s="5">
        <v>425.87312272721186</v>
      </c>
      <c r="H79" s="5">
        <v>13.868693809346524</v>
      </c>
      <c r="I79" s="5">
        <v>65.6925298984553</v>
      </c>
      <c r="J79" s="5">
        <v>35.18156298673705</v>
      </c>
      <c r="K79" s="6">
        <v>774.5769772876748</v>
      </c>
      <c r="L79" s="1">
        <f t="shared" si="3"/>
        <v>363.61364886529685</v>
      </c>
      <c r="M79" s="1">
        <f t="shared" si="3"/>
        <v>81.92859491761544</v>
      </c>
      <c r="N79" s="1">
        <f t="shared" si="3"/>
        <v>18.9966864710308</v>
      </c>
      <c r="P79" s="1">
        <f>$K79/(1+P$2)^($B79-サマリー!$C$4)</f>
        <v>515.0960971131653</v>
      </c>
      <c r="Q79" s="1">
        <f>$K79/(1+Q$2)^($B79-サマリー!$C$4)</f>
        <v>230.53579717809157</v>
      </c>
      <c r="R79" s="1">
        <f>$K79/(1+R$2)^($B79-サマリー!$C$4)</f>
        <v>104.78601450753769</v>
      </c>
      <c r="T79" s="1">
        <v>76</v>
      </c>
      <c r="V79" s="1">
        <f>$U79/(1+V$2)^($B79-サマリー!$C$4)</f>
        <v>0</v>
      </c>
      <c r="W79" s="1">
        <f>$U79/(1+W$2)^($B79-サマリー!$C$4)</f>
        <v>0</v>
      </c>
      <c r="X79" s="1">
        <f>$U79/(1+X$2)^($B79-サマリー!$C$4)</f>
        <v>0</v>
      </c>
    </row>
    <row r="80" spans="2:24" ht="13.5">
      <c r="B80" s="6">
        <v>77</v>
      </c>
      <c r="C80" s="5"/>
      <c r="D80" s="5"/>
      <c r="E80" s="5">
        <v>90.70267053254574</v>
      </c>
      <c r="F80" s="5">
        <v>86.02609295908245</v>
      </c>
      <c r="G80" s="5">
        <v>35.46009527858897</v>
      </c>
      <c r="H80" s="5">
        <v>13.868693809346524</v>
      </c>
      <c r="I80" s="5">
        <v>65.6925298984553</v>
      </c>
      <c r="J80" s="5">
        <v>12.799296395591114</v>
      </c>
      <c r="K80" s="6">
        <v>304.54937887361007</v>
      </c>
      <c r="L80" s="1">
        <f t="shared" si="3"/>
        <v>141.5506724404653</v>
      </c>
      <c r="M80" s="1">
        <f t="shared" si="3"/>
        <v>31.274574939343037</v>
      </c>
      <c r="N80" s="1">
        <f t="shared" si="3"/>
        <v>7.113473037296889</v>
      </c>
      <c r="P80" s="1">
        <f>$K80/(1+P$2)^($B80-サマリー!$C$4)</f>
        <v>200.52107269724237</v>
      </c>
      <c r="Q80" s="1">
        <f>$K80/(1+Q$2)^($B80-サマリー!$C$4)</f>
        <v>88.00235219824587</v>
      </c>
      <c r="R80" s="1">
        <f>$K80/(1+R$2)^($B80-サマリー!$C$4)</f>
        <v>39.23802659068277</v>
      </c>
      <c r="T80" s="1">
        <v>77</v>
      </c>
      <c r="V80" s="1">
        <f>$U80/(1+V$2)^($B80-サマリー!$C$4)</f>
        <v>0</v>
      </c>
      <c r="W80" s="1">
        <f>$U80/(1+W$2)^($B80-サマリー!$C$4)</f>
        <v>0</v>
      </c>
      <c r="X80" s="1">
        <f>$U80/(1+X$2)^($B80-サマリー!$C$4)</f>
        <v>0</v>
      </c>
    </row>
    <row r="81" spans="2:24" ht="13.5">
      <c r="B81" s="6">
        <v>78</v>
      </c>
      <c r="C81" s="5"/>
      <c r="D81" s="5"/>
      <c r="E81" s="5">
        <v>153.66528810120462</v>
      </c>
      <c r="F81" s="5">
        <v>86.02609295908245</v>
      </c>
      <c r="G81" s="5">
        <v>35.46009527858897</v>
      </c>
      <c r="H81" s="5">
        <v>13.868693809346524</v>
      </c>
      <c r="I81" s="5">
        <v>65.6925298984553</v>
      </c>
      <c r="J81" s="5">
        <v>15.94742727402405</v>
      </c>
      <c r="K81" s="6">
        <v>370.660127320702</v>
      </c>
      <c r="L81" s="1">
        <f t="shared" si="3"/>
        <v>170.57238248151248</v>
      </c>
      <c r="M81" s="1">
        <f t="shared" si="3"/>
        <v>36.954926562693174</v>
      </c>
      <c r="N81" s="1">
        <f t="shared" si="3"/>
        <v>8.245377486500695</v>
      </c>
      <c r="P81" s="1">
        <f>$K81/(1+P$2)^($B81-サマリー!$C$4)</f>
        <v>241.63330712613023</v>
      </c>
      <c r="Q81" s="1">
        <f>$K81/(1+Q$2)^($B81-サマリー!$C$4)</f>
        <v>103.98608035881918</v>
      </c>
      <c r="R81" s="1">
        <f>$K81/(1+R$2)^($B81-サマリー!$C$4)</f>
        <v>45.48162892713699</v>
      </c>
      <c r="T81" s="1">
        <v>78</v>
      </c>
      <c r="V81" s="1">
        <f>$U81/(1+V$2)^($B81-サマリー!$C$4)</f>
        <v>0</v>
      </c>
      <c r="W81" s="1">
        <f>$U81/(1+W$2)^($B81-サマリー!$C$4)</f>
        <v>0</v>
      </c>
      <c r="X81" s="1">
        <f>$U81/(1+X$2)^($B81-サマリー!$C$4)</f>
        <v>0</v>
      </c>
    </row>
    <row r="82" spans="2:24" ht="13.5">
      <c r="B82" s="6">
        <v>79</v>
      </c>
      <c r="C82" s="5"/>
      <c r="D82" s="5"/>
      <c r="E82" s="5">
        <v>0</v>
      </c>
      <c r="F82" s="5">
        <v>86.02609295908245</v>
      </c>
      <c r="G82" s="5">
        <v>35.46009527858897</v>
      </c>
      <c r="H82" s="5">
        <v>13.868693809346524</v>
      </c>
      <c r="I82" s="5">
        <v>86.9918969870629</v>
      </c>
      <c r="J82" s="5">
        <v>9.3291312233942</v>
      </c>
      <c r="K82" s="6">
        <v>231.67591025747504</v>
      </c>
      <c r="L82" s="1">
        <f t="shared" si="3"/>
        <v>105.55829072902704</v>
      </c>
      <c r="M82" s="1">
        <f t="shared" si="3"/>
        <v>22.425396286121924</v>
      </c>
      <c r="N82" s="1">
        <f t="shared" si="3"/>
        <v>4.908245211075873</v>
      </c>
      <c r="P82" s="1">
        <f>$K82/(1+P$2)^($B82-サマリー!$C$4)</f>
        <v>149.53416556868953</v>
      </c>
      <c r="Q82" s="1">
        <f>$K82/(1+Q$2)^($B82-サマリー!$C$4)</f>
        <v>63.101980633921066</v>
      </c>
      <c r="R82" s="1">
        <f>$K82/(1+R$2)^($B82-サマリー!$C$4)</f>
        <v>27.073956012205592</v>
      </c>
      <c r="T82" s="1">
        <v>79</v>
      </c>
      <c r="V82" s="1">
        <f>$U82/(1+V$2)^($B82-サマリー!$C$4)</f>
        <v>0</v>
      </c>
      <c r="W82" s="1">
        <f>$U82/(1+W$2)^($B82-サマリー!$C$4)</f>
        <v>0</v>
      </c>
      <c r="X82" s="1">
        <f>$U82/(1+X$2)^($B82-サマリー!$C$4)</f>
        <v>0</v>
      </c>
    </row>
    <row r="83" spans="2:24" ht="13.5">
      <c r="B83" s="6">
        <v>80</v>
      </c>
      <c r="C83" s="5"/>
      <c r="D83" s="5"/>
      <c r="E83" s="5">
        <v>0</v>
      </c>
      <c r="F83" s="5">
        <v>86.02609295908245</v>
      </c>
      <c r="G83" s="5">
        <v>0.20766589751470724</v>
      </c>
      <c r="H83" s="5">
        <v>13.868693809346524</v>
      </c>
      <c r="I83" s="5">
        <v>65.6925298984553</v>
      </c>
      <c r="J83" s="5">
        <v>6.5015413999100815</v>
      </c>
      <c r="K83" s="6">
        <v>172.29652396430907</v>
      </c>
      <c r="L83" s="1">
        <f t="shared" si="3"/>
        <v>77.7260527774913</v>
      </c>
      <c r="M83" s="1">
        <f t="shared" si="3"/>
        <v>16.191927080782918</v>
      </c>
      <c r="N83" s="1">
        <f t="shared" si="3"/>
        <v>3.476422804815871</v>
      </c>
      <c r="P83" s="1">
        <f>$K83/(1+P$2)^($B83-サマリー!$C$4)</f>
        <v>110.10694058002602</v>
      </c>
      <c r="Q83" s="1">
        <f>$K83/(1+Q$2)^($B83-サマリー!$C$4)</f>
        <v>45.56185567653654</v>
      </c>
      <c r="R83" s="1">
        <f>$K83/(1+R$2)^($B83-サマリー!$C$4)</f>
        <v>19.1760016156125</v>
      </c>
      <c r="T83" s="1">
        <v>80</v>
      </c>
      <c r="V83" s="1">
        <f>$U83/(1+V$2)^($B83-サマリー!$C$4)</f>
        <v>0</v>
      </c>
      <c r="W83" s="1">
        <f>$U83/(1+W$2)^($B83-サマリー!$C$4)</f>
        <v>0</v>
      </c>
      <c r="X83" s="1">
        <f>$U83/(1+X$2)^($B83-サマリー!$C$4)</f>
        <v>0</v>
      </c>
    </row>
    <row r="84" spans="2:24" ht="13.5">
      <c r="B84" s="6">
        <v>81</v>
      </c>
      <c r="C84" s="5"/>
      <c r="D84" s="5"/>
      <c r="E84" s="5">
        <v>0</v>
      </c>
      <c r="F84" s="5">
        <v>86.02609295908245</v>
      </c>
      <c r="G84" s="5">
        <v>0.20766589751470724</v>
      </c>
      <c r="H84" s="5">
        <v>13.868693809346524</v>
      </c>
      <c r="I84" s="5">
        <v>65.6925298984553</v>
      </c>
      <c r="J84" s="5">
        <v>6.5015413999100815</v>
      </c>
      <c r="K84" s="6">
        <v>172.29652396430907</v>
      </c>
      <c r="L84" s="1">
        <f t="shared" si="3"/>
        <v>76.95648789850625</v>
      </c>
      <c r="M84" s="1">
        <f t="shared" si="3"/>
        <v>15.720317554158173</v>
      </c>
      <c r="N84" s="1">
        <f t="shared" si="3"/>
        <v>3.3108788617294005</v>
      </c>
      <c r="P84" s="1">
        <f>$K84/(1+P$2)^($B84-サマリー!$C$4)</f>
        <v>109.0167728515109</v>
      </c>
      <c r="Q84" s="1">
        <f>$K84/(1+Q$2)^($B84-サマリー!$C$4)</f>
        <v>44.234811336443244</v>
      </c>
      <c r="R84" s="1">
        <f>$K84/(1+R$2)^($B84-サマリー!$C$4)</f>
        <v>18.262858681535718</v>
      </c>
      <c r="T84" s="1">
        <v>81</v>
      </c>
      <c r="V84" s="1">
        <f>$U84/(1+V$2)^($B84-サマリー!$C$4)</f>
        <v>0</v>
      </c>
      <c r="W84" s="1">
        <f>$U84/(1+W$2)^($B84-サマリー!$C$4)</f>
        <v>0</v>
      </c>
      <c r="X84" s="1">
        <f>$U84/(1+X$2)^($B84-サマリー!$C$4)</f>
        <v>0</v>
      </c>
    </row>
    <row r="85" spans="2:24" ht="13.5">
      <c r="B85" s="6">
        <v>82</v>
      </c>
      <c r="C85" s="5"/>
      <c r="D85" s="5"/>
      <c r="E85" s="5">
        <v>56.98227648082034</v>
      </c>
      <c r="F85" s="5">
        <v>86.02609295908245</v>
      </c>
      <c r="G85" s="5">
        <v>0.20766589751470724</v>
      </c>
      <c r="H85" s="5">
        <v>13.868693809346524</v>
      </c>
      <c r="I85" s="5">
        <v>65.6925298984553</v>
      </c>
      <c r="J85" s="5">
        <v>9.350655223951094</v>
      </c>
      <c r="K85" s="6">
        <v>232.12791426917045</v>
      </c>
      <c r="L85" s="1">
        <f t="shared" si="3"/>
        <v>102.65372635604314</v>
      </c>
      <c r="M85" s="1">
        <f t="shared" si="3"/>
        <v>20.56245398122722</v>
      </c>
      <c r="N85" s="1">
        <f t="shared" si="3"/>
        <v>4.248198932132752</v>
      </c>
      <c r="P85" s="1">
        <f>$K85/(1+P$2)^($B85-サマリー!$C$4)</f>
        <v>145.41955167285042</v>
      </c>
      <c r="Q85" s="1">
        <f>$K85/(1+Q$2)^($B85-サマリー!$C$4)</f>
        <v>57.85991722751749</v>
      </c>
      <c r="R85" s="1">
        <f>$K85/(1+R$2)^($B85-サマリー!$C$4)</f>
        <v>23.433130594233248</v>
      </c>
      <c r="T85" s="1">
        <v>82</v>
      </c>
      <c r="V85" s="1">
        <f>$U85/(1+V$2)^($B85-サマリー!$C$4)</f>
        <v>0</v>
      </c>
      <c r="W85" s="1">
        <f>$U85/(1+W$2)^($B85-サマリー!$C$4)</f>
        <v>0</v>
      </c>
      <c r="X85" s="1">
        <f>$U85/(1+X$2)^($B85-サマリー!$C$4)</f>
        <v>0</v>
      </c>
    </row>
    <row r="86" spans="2:24" ht="13.5">
      <c r="B86" s="6">
        <v>83</v>
      </c>
      <c r="C86" s="5"/>
      <c r="D86" s="5"/>
      <c r="E86" s="5">
        <v>0</v>
      </c>
      <c r="F86" s="5">
        <v>86.02609295908245</v>
      </c>
      <c r="G86" s="5">
        <v>0.20766589751470724</v>
      </c>
      <c r="H86" s="5">
        <v>13.868693809346524</v>
      </c>
      <c r="I86" s="5">
        <v>65.6925298984553</v>
      </c>
      <c r="J86" s="5">
        <v>6.5015413999100815</v>
      </c>
      <c r="K86" s="6">
        <v>172.29652396430907</v>
      </c>
      <c r="L86" s="1">
        <f t="shared" si="3"/>
        <v>75.44014106313719</v>
      </c>
      <c r="M86" s="1">
        <f t="shared" si="3"/>
        <v>14.817907016833042</v>
      </c>
      <c r="N86" s="1">
        <f t="shared" si="3"/>
        <v>3.0030647271922004</v>
      </c>
      <c r="P86" s="1">
        <f>$K86/(1+P$2)^($B86-サマリー!$C$4)</f>
        <v>106.8687117454278</v>
      </c>
      <c r="Q86" s="1">
        <f>$K86/(1+Q$2)^($B86-サマリー!$C$4)</f>
        <v>41.69555220703482</v>
      </c>
      <c r="R86" s="1">
        <f>$K86/(1+R$2)^($B86-サマリー!$C$4)</f>
        <v>16.56495118506641</v>
      </c>
      <c r="T86" s="1">
        <v>83</v>
      </c>
      <c r="V86" s="1">
        <f>$U86/(1+V$2)^($B86-サマリー!$C$4)</f>
        <v>0</v>
      </c>
      <c r="W86" s="1">
        <f>$U86/(1+W$2)^($B86-サマリー!$C$4)</f>
        <v>0</v>
      </c>
      <c r="X86" s="1">
        <f>$U86/(1+X$2)^($B86-サマリー!$C$4)</f>
        <v>0</v>
      </c>
    </row>
    <row r="87" spans="2:24" ht="13.5">
      <c r="B87" s="6">
        <v>84</v>
      </c>
      <c r="C87" s="5"/>
      <c r="D87" s="5"/>
      <c r="E87" s="5">
        <v>5.40722844491643</v>
      </c>
      <c r="F87" s="5">
        <v>86.02609295908245</v>
      </c>
      <c r="G87" s="5">
        <v>0.20766589751470724</v>
      </c>
      <c r="H87" s="5">
        <v>13.868693809346524</v>
      </c>
      <c r="I87" s="5">
        <v>65.6925298984553</v>
      </c>
      <c r="J87" s="5">
        <v>6.77190282215588</v>
      </c>
      <c r="K87" s="6">
        <v>177.9741138314713</v>
      </c>
      <c r="L87" s="1">
        <f t="shared" si="3"/>
        <v>77.15453202656627</v>
      </c>
      <c r="M87" s="1">
        <f t="shared" si="3"/>
        <v>14.860381672470051</v>
      </c>
      <c r="N87" s="1">
        <f t="shared" si="3"/>
        <v>2.954307638080383</v>
      </c>
      <c r="P87" s="1">
        <f>$K87/(1+P$2)^($B87-サマリー!$C$4)</f>
        <v>109.29732270913652</v>
      </c>
      <c r="Q87" s="1">
        <f>$K87/(1+Q$2)^($B87-サマリー!$C$4)</f>
        <v>41.815070045794165</v>
      </c>
      <c r="R87" s="1">
        <f>$K87/(1+R$2)^($B87-サマリー!$C$4)</f>
        <v>16.29600633224656</v>
      </c>
      <c r="T87" s="1">
        <v>84</v>
      </c>
      <c r="V87" s="1">
        <f>$U87/(1+V$2)^($B87-サマリー!$C$4)</f>
        <v>0</v>
      </c>
      <c r="W87" s="1">
        <f>$U87/(1+W$2)^($B87-サマリー!$C$4)</f>
        <v>0</v>
      </c>
      <c r="X87" s="1">
        <f>$U87/(1+X$2)^($B87-サマリー!$C$4)</f>
        <v>0</v>
      </c>
    </row>
    <row r="88" spans="2:24" ht="13.5">
      <c r="B88" s="6">
        <v>85</v>
      </c>
      <c r="C88" s="5"/>
      <c r="D88" s="5"/>
      <c r="E88" s="5">
        <v>11.72909028908223</v>
      </c>
      <c r="F88" s="5">
        <v>30.490875740714966</v>
      </c>
      <c r="G88" s="5">
        <v>138.80307370669928</v>
      </c>
      <c r="H88" s="5">
        <v>14.111272999603525</v>
      </c>
      <c r="I88" s="5">
        <v>53.91144436456138</v>
      </c>
      <c r="J88" s="5">
        <v>10.664080126723206</v>
      </c>
      <c r="K88" s="6">
        <v>259.7098372273846</v>
      </c>
      <c r="L88" s="1">
        <f t="shared" si="3"/>
        <v>111.47349778586178</v>
      </c>
      <c r="M88" s="1">
        <f t="shared" si="3"/>
        <v>21.05349977948467</v>
      </c>
      <c r="N88" s="1">
        <f t="shared" si="3"/>
        <v>4.105801784142598</v>
      </c>
      <c r="P88" s="1">
        <f>$K88/(1+P$2)^($B88-サマリー!$C$4)</f>
        <v>157.91366418789724</v>
      </c>
      <c r="Q88" s="1">
        <f>$K88/(1+Q$2)^($B88-サマリー!$C$4)</f>
        <v>59.24165256261103</v>
      </c>
      <c r="R88" s="1">
        <f>$K88/(1+R$2)^($B88-サマリー!$C$4)</f>
        <v>22.64766573761825</v>
      </c>
      <c r="T88" s="1">
        <v>85</v>
      </c>
      <c r="V88" s="1">
        <f>$U88/(1+V$2)^($B88-サマリー!$C$4)</f>
        <v>0</v>
      </c>
      <c r="W88" s="1">
        <f>$U88/(1+W$2)^($B88-サマリー!$C$4)</f>
        <v>0</v>
      </c>
      <c r="X88" s="1">
        <f>$U88/(1+X$2)^($B88-サマリー!$C$4)</f>
        <v>0</v>
      </c>
    </row>
    <row r="89" spans="2:24" ht="13.5">
      <c r="B89" s="6">
        <v>86</v>
      </c>
      <c r="C89" s="5"/>
      <c r="D89" s="5"/>
      <c r="E89" s="5">
        <v>0</v>
      </c>
      <c r="F89" s="5">
        <v>30.490875740714966</v>
      </c>
      <c r="G89" s="5">
        <v>138.78073936737223</v>
      </c>
      <c r="H89" s="5">
        <v>14.111272999603525</v>
      </c>
      <c r="I89" s="5">
        <v>53.91144436456138</v>
      </c>
      <c r="J89" s="5">
        <v>10.076508895302737</v>
      </c>
      <c r="K89" s="6">
        <v>247.37084136755485</v>
      </c>
      <c r="L89" s="1">
        <f t="shared" si="3"/>
        <v>105.12605347027198</v>
      </c>
      <c r="M89" s="1">
        <f t="shared" si="3"/>
        <v>19.469158536051914</v>
      </c>
      <c r="N89" s="1">
        <f t="shared" si="3"/>
        <v>3.7245069258270944</v>
      </c>
      <c r="P89" s="1">
        <f>$K89/(1+P$2)^($B89-サマリー!$C$4)</f>
        <v>148.9218570766778</v>
      </c>
      <c r="Q89" s="1">
        <f>$K89/(1+Q$2)^($B89-サマリー!$C$4)</f>
        <v>54.783534222803304</v>
      </c>
      <c r="R89" s="1">
        <f>$K89/(1+R$2)^($B89-サマリー!$C$4)</f>
        <v>20.54443743956602</v>
      </c>
      <c r="T89" s="1">
        <v>86</v>
      </c>
      <c r="V89" s="1">
        <f>$U89/(1+V$2)^($B89-サマリー!$C$4)</f>
        <v>0</v>
      </c>
      <c r="W89" s="1">
        <f>$U89/(1+W$2)^($B89-サマリー!$C$4)</f>
        <v>0</v>
      </c>
      <c r="X89" s="1">
        <f>$U89/(1+X$2)^($B89-サマリー!$C$4)</f>
        <v>0</v>
      </c>
    </row>
    <row r="90" spans="2:24" ht="13.5">
      <c r="B90" s="6">
        <v>87</v>
      </c>
      <c r="C90" s="5"/>
      <c r="D90" s="5"/>
      <c r="E90" s="5">
        <v>1.2301815708171016</v>
      </c>
      <c r="F90" s="5">
        <v>30.490875740714966</v>
      </c>
      <c r="G90" s="5">
        <v>119.44301287908165</v>
      </c>
      <c r="H90" s="5">
        <v>14.111272999603525</v>
      </c>
      <c r="I90" s="5">
        <v>53.91144436456138</v>
      </c>
      <c r="J90" s="5">
        <v>9.171131649429071</v>
      </c>
      <c r="K90" s="6">
        <v>228.35791920420772</v>
      </c>
      <c r="L90" s="1">
        <f t="shared" si="3"/>
        <v>96.08521316811641</v>
      </c>
      <c r="M90" s="1">
        <f t="shared" si="3"/>
        <v>17.44928064698219</v>
      </c>
      <c r="N90" s="1">
        <f t="shared" si="3"/>
        <v>3.2745155562953943</v>
      </c>
      <c r="P90" s="1">
        <f>$K90/(1+P$2)^($B90-サマリー!$C$4)</f>
        <v>136.11457778780562</v>
      </c>
      <c r="Q90" s="1">
        <f>$K90/(1+Q$2)^($B90-サマリー!$C$4)</f>
        <v>49.09987566833481</v>
      </c>
      <c r="R90" s="1">
        <f>$K90/(1+R$2)^($B90-サマリー!$C$4)</f>
        <v>18.062278129945284</v>
      </c>
      <c r="T90" s="1">
        <v>87</v>
      </c>
      <c r="V90" s="1">
        <f>$U90/(1+V$2)^($B90-サマリー!$C$4)</f>
        <v>0</v>
      </c>
      <c r="W90" s="1">
        <f>$U90/(1+W$2)^($B90-サマリー!$C$4)</f>
        <v>0</v>
      </c>
      <c r="X90" s="1">
        <f>$U90/(1+X$2)^($B90-サマリー!$C$4)</f>
        <v>0</v>
      </c>
    </row>
    <row r="91" spans="2:24" ht="13.5">
      <c r="B91" s="6">
        <v>88</v>
      </c>
      <c r="C91" s="5"/>
      <c r="D91" s="5"/>
      <c r="E91" s="5"/>
      <c r="F91" s="5">
        <v>30.329277620224023</v>
      </c>
      <c r="G91" s="5">
        <v>137.47425287908166</v>
      </c>
      <c r="H91" s="5">
        <v>14.111272999603525</v>
      </c>
      <c r="I91" s="5">
        <v>75.21081145316897</v>
      </c>
      <c r="J91" s="5">
        <v>11.068073019294047</v>
      </c>
      <c r="K91" s="6">
        <v>268.19368797137224</v>
      </c>
      <c r="L91" s="1">
        <f t="shared" si="3"/>
        <v>111.7294496361614</v>
      </c>
      <c r="M91" s="1">
        <f t="shared" si="3"/>
        <v>19.89632096548297</v>
      </c>
      <c r="N91" s="1">
        <f t="shared" si="3"/>
        <v>3.662606267276342</v>
      </c>
      <c r="P91" s="1">
        <f>$K91/(1+P$2)^($B91-サマリー!$C$4)</f>
        <v>158.2762462844431</v>
      </c>
      <c r="Q91" s="1">
        <f>$K91/(1+Q$2)^($B91-サマリー!$C$4)</f>
        <v>55.985510544897494</v>
      </c>
      <c r="R91" s="1">
        <f>$K91/(1+R$2)^($B91-サマリー!$C$4)</f>
        <v>20.202992455735995</v>
      </c>
      <c r="T91" s="1">
        <v>88</v>
      </c>
      <c r="V91" s="1">
        <f>$U91/(1+V$2)^($B91-サマリー!$C$4)</f>
        <v>0</v>
      </c>
      <c r="W91" s="1">
        <f>$U91/(1+W$2)^($B91-サマリー!$C$4)</f>
        <v>0</v>
      </c>
      <c r="X91" s="1">
        <f>$U91/(1+X$2)^($B91-サマリー!$C$4)</f>
        <v>0</v>
      </c>
    </row>
    <row r="92" spans="2:24" ht="13.5">
      <c r="B92" s="6">
        <v>89</v>
      </c>
      <c r="C92" s="5"/>
      <c r="D92" s="5"/>
      <c r="E92" s="5"/>
      <c r="F92" s="5">
        <v>63.33562663302327</v>
      </c>
      <c r="G92" s="5">
        <v>182.77119287908167</v>
      </c>
      <c r="H92" s="5">
        <v>14.111272999603525</v>
      </c>
      <c r="I92" s="5">
        <v>53.91144436456138</v>
      </c>
      <c r="J92" s="5">
        <v>13.918269115503676</v>
      </c>
      <c r="K92" s="6">
        <v>328.0478059917735</v>
      </c>
      <c r="L92" s="1">
        <f t="shared" si="3"/>
        <v>135.31155059803143</v>
      </c>
      <c r="M92" s="1">
        <f t="shared" si="3"/>
        <v>23.627846390054245</v>
      </c>
      <c r="N92" s="1">
        <f t="shared" si="3"/>
        <v>4.266674578787735</v>
      </c>
      <c r="P92" s="1">
        <f>$K92/(1+P$2)^($B92-サマリー!$C$4)</f>
        <v>191.68271550003578</v>
      </c>
      <c r="Q92" s="1">
        <f>$K92/(1+Q$2)^($B92-サマリー!$C$4)</f>
        <v>66.48550983463133</v>
      </c>
      <c r="R92" s="1">
        <f>$K92/(1+R$2)^($B92-サマリー!$C$4)</f>
        <v>23.535042545108343</v>
      </c>
      <c r="T92" s="1">
        <v>89</v>
      </c>
      <c r="V92" s="1">
        <f>$U92/(1+V$2)^($B92-サマリー!$C$4)</f>
        <v>0</v>
      </c>
      <c r="W92" s="1">
        <f>$U92/(1+W$2)^($B92-サマリー!$C$4)</f>
        <v>0</v>
      </c>
      <c r="X92" s="1">
        <f>$U92/(1+X$2)^($B92-サマリー!$C$4)</f>
        <v>0</v>
      </c>
    </row>
    <row r="93" spans="2:24" ht="13.5">
      <c r="B93" s="6">
        <v>90</v>
      </c>
      <c r="C93" s="5"/>
      <c r="D93" s="5"/>
      <c r="E93" s="5"/>
      <c r="F93" s="5">
        <v>57.91266127224287</v>
      </c>
      <c r="G93" s="5">
        <v>115.93224934192544</v>
      </c>
      <c r="H93" s="5">
        <v>14.111272999603525</v>
      </c>
      <c r="I93" s="5">
        <v>53.91144436456138</v>
      </c>
      <c r="J93" s="5">
        <v>10.305173670606791</v>
      </c>
      <c r="K93" s="6">
        <v>252.17280164894004</v>
      </c>
      <c r="L93" s="1">
        <f t="shared" si="3"/>
        <v>102.9851493283455</v>
      </c>
      <c r="M93" s="1">
        <f t="shared" si="3"/>
        <v>17.633885642780722</v>
      </c>
      <c r="N93" s="1">
        <f t="shared" si="3"/>
        <v>3.1236425289974377</v>
      </c>
      <c r="P93" s="1">
        <f>$K93/(1+P$2)^($B93-サマリー!$C$4)</f>
        <v>145.889046368826</v>
      </c>
      <c r="Q93" s="1">
        <f>$K93/(1+Q$2)^($B93-サマリー!$C$4)</f>
        <v>49.61932873490171</v>
      </c>
      <c r="R93" s="1">
        <f>$K93/(1+R$2)^($B93-サマリー!$C$4)</f>
        <v>17.230060192814587</v>
      </c>
      <c r="T93" s="1">
        <v>90</v>
      </c>
      <c r="V93" s="1">
        <f>$U93/(1+V$2)^($B93-サマリー!$C$4)</f>
        <v>0</v>
      </c>
      <c r="W93" s="1">
        <f>$U93/(1+W$2)^($B93-サマリー!$C$4)</f>
        <v>0</v>
      </c>
      <c r="X93" s="1">
        <f>$U93/(1+X$2)^($B93-サマリー!$C$4)</f>
        <v>0</v>
      </c>
    </row>
    <row r="94" spans="2:24" ht="13.5">
      <c r="B94" s="6">
        <v>91</v>
      </c>
      <c r="C94" s="5"/>
      <c r="D94" s="5"/>
      <c r="E94" s="5"/>
      <c r="F94" s="5">
        <v>57.24101718458</v>
      </c>
      <c r="G94" s="5">
        <v>69.77847589751471</v>
      </c>
      <c r="H94" s="5">
        <v>14.111272999603525</v>
      </c>
      <c r="I94" s="5">
        <v>53.91144436456138</v>
      </c>
      <c r="J94" s="5">
        <v>7.963902794003104</v>
      </c>
      <c r="K94" s="6">
        <v>203.00611324026272</v>
      </c>
      <c r="L94" s="1">
        <f t="shared" si="3"/>
        <v>82.08505661302864</v>
      </c>
      <c r="M94" s="1">
        <f t="shared" si="3"/>
        <v>13.782299019677524</v>
      </c>
      <c r="N94" s="1">
        <f t="shared" si="3"/>
        <v>2.3948752783325684</v>
      </c>
      <c r="P94" s="1">
        <f>$K94/(1+P$2)^($B94-サマリー!$C$4)</f>
        <v>116.28191742699904</v>
      </c>
      <c r="Q94" s="1">
        <f>$K94/(1+Q$2)^($B94-サマリー!$C$4)</f>
        <v>38.78149374639202</v>
      </c>
      <c r="R94" s="1">
        <f>$K94/(1+R$2)^($B94-サマリー!$C$4)</f>
        <v>13.21016883874922</v>
      </c>
      <c r="T94" s="1">
        <v>91</v>
      </c>
      <c r="V94" s="1">
        <f>$U94/(1+V$2)^($B94-サマリー!$C$4)</f>
        <v>0</v>
      </c>
      <c r="W94" s="1">
        <f>$U94/(1+W$2)^($B94-サマリー!$C$4)</f>
        <v>0</v>
      </c>
      <c r="X94" s="1">
        <f>$U94/(1+X$2)^($B94-サマリー!$C$4)</f>
        <v>0</v>
      </c>
    </row>
    <row r="95" spans="2:24" ht="13.5">
      <c r="B95" s="6">
        <v>92</v>
      </c>
      <c r="C95" s="5"/>
      <c r="D95" s="5"/>
      <c r="E95" s="5"/>
      <c r="F95" s="5">
        <v>57.24101718458</v>
      </c>
      <c r="G95" s="5">
        <v>24.481535897514707</v>
      </c>
      <c r="H95" s="5">
        <v>14.111272999603525</v>
      </c>
      <c r="I95" s="5">
        <v>53.91144436456138</v>
      </c>
      <c r="J95" s="5">
        <v>5.6990557940031294</v>
      </c>
      <c r="K95" s="6">
        <v>155.44432624026274</v>
      </c>
      <c r="L95" s="1">
        <f t="shared" si="3"/>
        <v>62.23124460181662</v>
      </c>
      <c r="M95" s="1">
        <f t="shared" si="3"/>
        <v>10.245902101604635</v>
      </c>
      <c r="N95" s="1">
        <f t="shared" si="3"/>
        <v>1.7464628838624816</v>
      </c>
      <c r="P95" s="1">
        <f>$K95/(1+P$2)^($B95-サマリー!$C$4)</f>
        <v>88.1569526141894</v>
      </c>
      <c r="Q95" s="1">
        <f>$K95/(1+Q$2)^($B95-サマリー!$C$4)</f>
        <v>28.830559234871558</v>
      </c>
      <c r="R95" s="1">
        <f>$K95/(1+R$2)^($B95-サマリー!$C$4)</f>
        <v>9.633516106314929</v>
      </c>
      <c r="T95" s="1">
        <v>92</v>
      </c>
      <c r="V95" s="1">
        <f>$U95/(1+V$2)^($B95-サマリー!$C$4)</f>
        <v>0</v>
      </c>
      <c r="W95" s="1">
        <f>$U95/(1+W$2)^($B95-サマリー!$C$4)</f>
        <v>0</v>
      </c>
      <c r="X95" s="1">
        <f>$U95/(1+X$2)^($B95-サマリー!$C$4)</f>
        <v>0</v>
      </c>
    </row>
    <row r="96" spans="2:24" ht="13.5">
      <c r="B96" s="6">
        <v>93</v>
      </c>
      <c r="C96" s="5"/>
      <c r="D96" s="5"/>
      <c r="E96" s="5"/>
      <c r="F96" s="5">
        <v>56.182555629353615</v>
      </c>
      <c r="G96" s="5">
        <v>47.04401009573237</v>
      </c>
      <c r="H96" s="5">
        <v>14.111272999603525</v>
      </c>
      <c r="I96" s="5">
        <v>53.91144436456138</v>
      </c>
      <c r="J96" s="5">
        <v>6.774256426152675</v>
      </c>
      <c r="K96" s="6">
        <v>178.02353951540357</v>
      </c>
      <c r="L96" s="1">
        <f t="shared" si="3"/>
        <v>70.56505262785619</v>
      </c>
      <c r="M96" s="1">
        <f t="shared" si="3"/>
        <v>11.392408101602667</v>
      </c>
      <c r="N96" s="1">
        <f t="shared" si="3"/>
        <v>1.9049019134681013</v>
      </c>
      <c r="P96" s="1">
        <f>$K96/(1+P$2)^($B96-サマリー!$C$4)</f>
        <v>99.96264803211255</v>
      </c>
      <c r="Q96" s="1">
        <f>$K96/(1+Q$2)^($B96-サマリー!$C$4)</f>
        <v>32.056669421977695</v>
      </c>
      <c r="R96" s="1">
        <f>$K96/(1+R$2)^($B96-サマリー!$C$4)</f>
        <v>10.507468228445932</v>
      </c>
      <c r="T96" s="1">
        <v>93</v>
      </c>
      <c r="V96" s="1">
        <f>$U96/(1+V$2)^($B96-サマリー!$C$4)</f>
        <v>0</v>
      </c>
      <c r="W96" s="1">
        <f>$U96/(1+W$2)^($B96-サマリー!$C$4)</f>
        <v>0</v>
      </c>
      <c r="X96" s="1">
        <f>$U96/(1+X$2)^($B96-サマリー!$C$4)</f>
        <v>0</v>
      </c>
    </row>
    <row r="97" spans="2:24" ht="13.5">
      <c r="B97" s="6">
        <v>94</v>
      </c>
      <c r="C97" s="5"/>
      <c r="D97" s="5"/>
      <c r="E97" s="5"/>
      <c r="F97" s="5">
        <v>51.94609859545793</v>
      </c>
      <c r="G97" s="5">
        <v>55.81476702665192</v>
      </c>
      <c r="H97" s="5">
        <v>14.111272999603525</v>
      </c>
      <c r="I97" s="5">
        <v>50.88319640067168</v>
      </c>
      <c r="J97" s="5">
        <v>6.849559022809387</v>
      </c>
      <c r="K97" s="6">
        <v>179.60489404519444</v>
      </c>
      <c r="L97" s="1">
        <f t="shared" si="3"/>
        <v>70.4870006584912</v>
      </c>
      <c r="M97" s="1">
        <f t="shared" si="3"/>
        <v>11.158839839179738</v>
      </c>
      <c r="N97" s="1">
        <f t="shared" si="3"/>
        <v>1.8303074775618633</v>
      </c>
      <c r="P97" s="1">
        <f>$K97/(1+P$2)^($B97-サマリー!$C$4)</f>
        <v>99.85207939719649</v>
      </c>
      <c r="Q97" s="1">
        <f>$K97/(1+Q$2)^($B97-サマリー!$C$4)</f>
        <v>31.399440457813014</v>
      </c>
      <c r="R97" s="1">
        <f>$K97/(1+R$2)^($B97-サマリー!$C$4)</f>
        <v>10.096004173650243</v>
      </c>
      <c r="T97" s="1">
        <v>94</v>
      </c>
      <c r="V97" s="1">
        <f>$U97/(1+V$2)^($B97-サマリー!$C$4)</f>
        <v>0</v>
      </c>
      <c r="W97" s="1">
        <f>$U97/(1+W$2)^($B97-サマリー!$C$4)</f>
        <v>0</v>
      </c>
      <c r="X97" s="1">
        <f>$U97/(1+X$2)^($B97-サマリー!$C$4)</f>
        <v>0</v>
      </c>
    </row>
    <row r="98" spans="2:24" ht="13.5">
      <c r="B98" s="6">
        <v>95</v>
      </c>
      <c r="C98" s="5"/>
      <c r="D98" s="5"/>
      <c r="E98" s="5"/>
      <c r="F98" s="5"/>
      <c r="G98" s="5"/>
      <c r="H98" s="5">
        <v>0.687921108048843</v>
      </c>
      <c r="I98" s="5">
        <v>6.0093421382595436</v>
      </c>
      <c r="J98" s="5">
        <v>0.140146962315419</v>
      </c>
      <c r="K98" s="6">
        <v>6.8374102086238056</v>
      </c>
      <c r="L98" s="1">
        <f t="shared" si="3"/>
        <v>2.6568138508286347</v>
      </c>
      <c r="M98" s="1">
        <f t="shared" si="3"/>
        <v>0.4124347871433978</v>
      </c>
      <c r="N98" s="1">
        <f t="shared" si="3"/>
        <v>0.06636028223178804</v>
      </c>
      <c r="P98" s="1">
        <f>$K98/(1+P$2)^($B98-サマリー!$C$4)</f>
        <v>3.763649823345891</v>
      </c>
      <c r="Q98" s="1">
        <f>$K98/(1+Q$2)^($B98-サマリー!$C$4)</f>
        <v>1.1605347624195177</v>
      </c>
      <c r="R98" s="1">
        <f>$K98/(1+R$2)^($B98-サマリー!$C$4)</f>
        <v>0.36604433658830193</v>
      </c>
      <c r="T98" s="1">
        <v>95</v>
      </c>
      <c r="V98" s="1">
        <f>$U98/(1+V$2)^($B98-サマリー!$C$4)</f>
        <v>0</v>
      </c>
      <c r="W98" s="1">
        <f>$U98/(1+W$2)^($B98-サマリー!$C$4)</f>
        <v>0</v>
      </c>
      <c r="X98" s="1">
        <f>$U98/(1+X$2)^($B98-サマリー!$C$4)</f>
        <v>0</v>
      </c>
    </row>
    <row r="99" spans="2:24" ht="13.5">
      <c r="B99" s="6">
        <v>96</v>
      </c>
      <c r="C99" s="5"/>
      <c r="D99" s="5"/>
      <c r="E99" s="5"/>
      <c r="F99" s="5"/>
      <c r="G99" s="5"/>
      <c r="H99" s="5">
        <v>0.687921108048843</v>
      </c>
      <c r="I99" s="5">
        <v>6.0093421382595436</v>
      </c>
      <c r="J99" s="5">
        <v>0.140146962315419</v>
      </c>
      <c r="K99" s="6">
        <v>6.8374102086238056</v>
      </c>
      <c r="L99" s="1">
        <f t="shared" si="3"/>
        <v>2.6305087631966675</v>
      </c>
      <c r="M99" s="1">
        <f t="shared" si="3"/>
        <v>0.4004221234401921</v>
      </c>
      <c r="N99" s="1">
        <f t="shared" si="3"/>
        <v>0.06320026879217909</v>
      </c>
      <c r="P99" s="1">
        <f>$K99/(1+P$2)^($B99-サマリー!$C$4)</f>
        <v>3.7263859637088026</v>
      </c>
      <c r="Q99" s="1">
        <f>$K99/(1+Q$2)^($B99-サマリー!$C$4)</f>
        <v>1.1267327790480757</v>
      </c>
      <c r="R99" s="1">
        <f>$K99/(1+R$2)^($B99-サマリー!$C$4)</f>
        <v>0.34861365389362076</v>
      </c>
      <c r="T99" s="1">
        <v>96</v>
      </c>
      <c r="V99" s="1">
        <f>$U99/(1+V$2)^($B99-サマリー!$C$4)</f>
        <v>0</v>
      </c>
      <c r="W99" s="1">
        <f>$U99/(1+W$2)^($B99-サマリー!$C$4)</f>
        <v>0</v>
      </c>
      <c r="X99" s="1">
        <f>$U99/(1+X$2)^($B99-サマリー!$C$4)</f>
        <v>0</v>
      </c>
    </row>
    <row r="100" spans="2:24" ht="13.5">
      <c r="B100" s="6">
        <v>97</v>
      </c>
      <c r="C100" s="5"/>
      <c r="D100" s="5"/>
      <c r="E100" s="5"/>
      <c r="F100" s="5"/>
      <c r="G100" s="5"/>
      <c r="H100" s="5">
        <v>0.687921108048843</v>
      </c>
      <c r="I100" s="5">
        <v>6.0093421382595436</v>
      </c>
      <c r="J100" s="5">
        <v>0.140146962315419</v>
      </c>
      <c r="K100" s="6">
        <v>6.8374102086238056</v>
      </c>
      <c r="L100" s="1">
        <f t="shared" si="3"/>
        <v>2.6044641219768985</v>
      </c>
      <c r="M100" s="1">
        <f t="shared" si="3"/>
        <v>0.38875934314581756</v>
      </c>
      <c r="N100" s="1">
        <f t="shared" si="3"/>
        <v>0.06019073218302771</v>
      </c>
      <c r="P100" s="1">
        <f>$K100/(1+P$2)^($B100-サマリー!$C$4)</f>
        <v>3.6894910531770315</v>
      </c>
      <c r="Q100" s="1">
        <f>$K100/(1+Q$2)^($B100-サマリー!$C$4)</f>
        <v>1.093915319464151</v>
      </c>
      <c r="R100" s="1">
        <f>$K100/(1+R$2)^($B100-サマリー!$C$4)</f>
        <v>0.3320130037082104</v>
      </c>
      <c r="T100" s="1">
        <v>97</v>
      </c>
      <c r="V100" s="1">
        <f>$U100/(1+V$2)^($B100-サマリー!$C$4)</f>
        <v>0</v>
      </c>
      <c r="W100" s="1">
        <f>$U100/(1+W$2)^($B100-サマリー!$C$4)</f>
        <v>0</v>
      </c>
      <c r="X100" s="1">
        <f>$U100/(1+X$2)^($B100-サマリー!$C$4)</f>
        <v>0</v>
      </c>
    </row>
    <row r="101" spans="2:24" ht="13.5">
      <c r="B101" s="6">
        <v>98</v>
      </c>
      <c r="C101" s="5"/>
      <c r="D101" s="5"/>
      <c r="E101" s="5"/>
      <c r="F101" s="5"/>
      <c r="G101" s="5"/>
      <c r="H101" s="5">
        <v>0.687921108048843</v>
      </c>
      <c r="I101" s="5">
        <v>6.0093421382595436</v>
      </c>
      <c r="J101" s="5">
        <v>0.140146962315419</v>
      </c>
      <c r="K101" s="6">
        <v>6.8374102086238056</v>
      </c>
      <c r="L101" s="1">
        <f t="shared" si="3"/>
        <v>2.5786773484919787</v>
      </c>
      <c r="M101" s="1">
        <f t="shared" si="3"/>
        <v>0.3774362554813764</v>
      </c>
      <c r="N101" s="1">
        <f t="shared" si="3"/>
        <v>0.05732450684097877</v>
      </c>
      <c r="P101" s="1">
        <f>$K101/(1+P$2)^($B101-サマリー!$C$4)</f>
        <v>3.6529614387891414</v>
      </c>
      <c r="Q101" s="1">
        <f>$K101/(1+Q$2)^($B101-サマリー!$C$4)</f>
        <v>1.0620537082176222</v>
      </c>
      <c r="R101" s="1">
        <f>$K101/(1+R$2)^($B101-サマリー!$C$4)</f>
        <v>0.31620286067448594</v>
      </c>
      <c r="T101" s="1">
        <v>98</v>
      </c>
      <c r="V101" s="1">
        <f>$U101/(1+V$2)^($B101-サマリー!$C$4)</f>
        <v>0</v>
      </c>
      <c r="W101" s="1">
        <f>$U101/(1+W$2)^($B101-サマリー!$C$4)</f>
        <v>0</v>
      </c>
      <c r="X101" s="1">
        <f>$U101/(1+X$2)^($B101-サマリー!$C$4)</f>
        <v>0</v>
      </c>
    </row>
    <row r="102" spans="2:24" ht="13.5">
      <c r="B102" s="6">
        <v>99</v>
      </c>
      <c r="C102" s="5"/>
      <c r="D102" s="5"/>
      <c r="E102" s="5"/>
      <c r="F102" s="5"/>
      <c r="G102" s="5"/>
      <c r="H102" s="5">
        <v>0.687921108048843</v>
      </c>
      <c r="I102" s="5">
        <v>6.0093421382595436</v>
      </c>
      <c r="J102" s="5">
        <v>0.140146962315419</v>
      </c>
      <c r="K102" s="6">
        <v>6.8374102086238056</v>
      </c>
      <c r="L102" s="1">
        <f t="shared" si="3"/>
        <v>2.5531458895960193</v>
      </c>
      <c r="M102" s="1">
        <f t="shared" si="3"/>
        <v>0.3664429664867731</v>
      </c>
      <c r="N102" s="1">
        <f t="shared" si="3"/>
        <v>0.05459476841997977</v>
      </c>
      <c r="P102" s="1">
        <f>$K102/(1+P$2)^($B102-サマリー!$C$4)</f>
        <v>3.6167935037516243</v>
      </c>
      <c r="Q102" s="1">
        <f>$K102/(1+Q$2)^($B102-サマリー!$C$4)</f>
        <v>1.0311201050656529</v>
      </c>
      <c r="R102" s="1">
        <f>$K102/(1+R$2)^($B102-サマリー!$C$4)</f>
        <v>0.3011455815947486</v>
      </c>
      <c r="T102" s="1">
        <v>99</v>
      </c>
      <c r="V102" s="1">
        <f>$U102/(1+V$2)^($B102-サマリー!$C$4)</f>
        <v>0</v>
      </c>
      <c r="W102" s="1">
        <f>$U102/(1+W$2)^($B102-サマリー!$C$4)</f>
        <v>0</v>
      </c>
      <c r="X102" s="1">
        <f>$U102/(1+X$2)^($B102-サマリー!$C$4)</f>
        <v>0</v>
      </c>
    </row>
    <row r="103" spans="2:24" ht="13.5">
      <c r="B103" s="6">
        <v>100</v>
      </c>
      <c r="C103" s="5"/>
      <c r="D103" s="5"/>
      <c r="E103" s="5"/>
      <c r="F103" s="5"/>
      <c r="G103" s="5"/>
      <c r="H103" s="5">
        <v>154.42088882300862</v>
      </c>
      <c r="I103" s="5">
        <v>1788.3171122211645</v>
      </c>
      <c r="J103" s="5">
        <v>39.69562105220848</v>
      </c>
      <c r="K103" s="6">
        <v>1982.4336220963817</v>
      </c>
      <c r="L103" s="1">
        <f>($K$103/295)*(((1/(1+L2))^100-((1/(1+L2))^395))/(1-(1/(1+L2))))</f>
        <v>237.60694497706106</v>
      </c>
      <c r="M103" s="1">
        <f>($K$103/295)*(((1/(1+M2))^100-((1/(1+M2))^395))/(1-(1/(1+M2))))</f>
        <v>12.003259819581293</v>
      </c>
      <c r="N103" s="1">
        <f>($K$103/295)*(((1/(1+N2))^100-((1/(1+N2))^395))/(1-(1/(1+N2))))</f>
        <v>1.0731632270566593</v>
      </c>
      <c r="P103" s="1">
        <f>($K$103/295)*(((1/(1+P2))^(100-サマリー!$C$4)-((1/(1+P2))^(395-サマリー!$C$4)))/(1-(1/(1+P2))))</f>
        <v>336.59465310667474</v>
      </c>
      <c r="Q103" s="1">
        <f>($K$103/295)*(((1/(1+Q2))^(100-サマリー!$C$4)-((1/(1+Q2))^(395-サマリー!$C$4)))/(1-(1/(1+Q2))))</f>
        <v>33.77552213638613</v>
      </c>
      <c r="R103" s="1">
        <f>($K$103/295)*(((1/(1+R2))^(100-サマリー!$C$4)-((1/(1+R2))^(395-サマリー!$C$4)))/(1-(1/(1+R2))))</f>
        <v>5.91958485237943</v>
      </c>
      <c r="T103" s="1">
        <v>100</v>
      </c>
      <c r="V103" s="1">
        <f>$U103/(1+V$2)^($B103-サマリー!$C$4)</f>
        <v>0</v>
      </c>
      <c r="W103" s="1">
        <f>$U103/(1+W$2)^($B103-サマリー!$C$4)</f>
        <v>0</v>
      </c>
      <c r="X103" s="1">
        <f>$U103/(1+X$2)^($B103-サマリー!$C$4)</f>
        <v>0</v>
      </c>
    </row>
    <row r="104" spans="10:24" ht="13.5">
      <c r="J104" t="s">
        <v>11</v>
      </c>
      <c r="K104" s="3">
        <f>SUM(K3:K103)</f>
        <v>42221.96559428864</v>
      </c>
      <c r="L104" s="3">
        <f>SUM(L3:L103)</f>
        <v>25667.79478809574</v>
      </c>
      <c r="M104" s="3">
        <f>SUM(M3:M103)</f>
        <v>11795.464875170972</v>
      </c>
      <c r="N104" s="3">
        <f>SUM(N3:N103)</f>
        <v>6498.792563379651</v>
      </c>
      <c r="P104" s="3">
        <f>SUM(P3:P103)</f>
        <v>36361.06883806143</v>
      </c>
      <c r="Q104" s="3">
        <f>SUM(Q3:Q103)</f>
        <v>33190.815744101645</v>
      </c>
      <c r="R104" s="3">
        <f>SUM(R3:R103)</f>
        <v>35847.43965039642</v>
      </c>
      <c r="U104" s="3">
        <f>SUM(U3:U103)</f>
        <v>32000</v>
      </c>
      <c r="V104" s="3">
        <f>SUM(V3:V103)</f>
        <v>26530.426380076577</v>
      </c>
      <c r="W104" s="3">
        <f>SUM(W3:W103)</f>
        <v>19046.572106746116</v>
      </c>
      <c r="X104" s="3">
        <f>SUM(X3:X103)</f>
        <v>14413.632537355325</v>
      </c>
    </row>
    <row r="105" spans="10:18" ht="13.5">
      <c r="J105" t="s">
        <v>12</v>
      </c>
      <c r="K105">
        <f>K104/U104</f>
        <v>1.31943642482152</v>
      </c>
      <c r="L105">
        <f>L104/V104</f>
        <v>0.9674851968218406</v>
      </c>
      <c r="M105">
        <f>M104/W104</f>
        <v>0.6192959451739418</v>
      </c>
      <c r="N105">
        <f>N104/X104</f>
        <v>0.45087819094436815</v>
      </c>
      <c r="P105">
        <f>P104/V104</f>
        <v>1.3705421962372728</v>
      </c>
      <c r="Q105">
        <f>Q104/W104</f>
        <v>1.742613608269478</v>
      </c>
      <c r="R105">
        <f>R104/X104</f>
        <v>2.48705103016133</v>
      </c>
    </row>
    <row r="108" spans="12:18" ht="13.5">
      <c r="L108" s="1"/>
      <c r="M108" s="1"/>
      <c r="N108" s="1"/>
      <c r="P108" s="1"/>
      <c r="Q108" s="1"/>
      <c r="R108" s="1"/>
    </row>
    <row r="109" spans="12:18" ht="13.5">
      <c r="L109" s="1"/>
      <c r="M109" s="1"/>
      <c r="N109" s="1"/>
      <c r="P109" s="1"/>
      <c r="Q109" s="1"/>
      <c r="R109" s="1"/>
    </row>
  </sheetData>
  <sheetProtection password="DE73" sheet="1" objects="1" scenarios="1"/>
  <printOptions/>
  <pageMargins left="0.7" right="0.7" top="0.75" bottom="0.75" header="0.3" footer="0.3"/>
  <pageSetup fitToHeight="1" fitToWidth="1" horizontalDpi="300" verticalDpi="300" orientation="portrait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9"/>
  <sheetViews>
    <sheetView zoomScalePageLayoutView="0" workbookViewId="0" topLeftCell="A1">
      <selection activeCell="A1" sqref="A1"/>
    </sheetView>
  </sheetViews>
  <sheetFormatPr defaultColWidth="9.140625" defaultRowHeight="15"/>
  <cols>
    <col min="12" max="14" width="9.00390625" style="2" customWidth="1"/>
    <col min="15" max="15" width="3.57421875" style="0" customWidth="1"/>
    <col min="16" max="18" width="9.00390625" style="2" customWidth="1"/>
  </cols>
  <sheetData>
    <row r="1" spans="12:24" ht="13.5">
      <c r="L1" s="2" t="s">
        <v>9</v>
      </c>
      <c r="P1" s="2" t="s">
        <v>32</v>
      </c>
      <c r="V1" s="2" t="s">
        <v>32</v>
      </c>
      <c r="W1" s="2"/>
      <c r="X1" s="2"/>
    </row>
    <row r="2" spans="2:24" ht="13.5">
      <c r="B2" s="6" t="s">
        <v>23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6" t="s">
        <v>8</v>
      </c>
      <c r="L2" s="7">
        <v>0.01</v>
      </c>
      <c r="M2" s="7">
        <v>0.03</v>
      </c>
      <c r="N2" s="7">
        <v>0.05</v>
      </c>
      <c r="P2" s="7">
        <v>0.01</v>
      </c>
      <c r="Q2" s="7">
        <v>0.03</v>
      </c>
      <c r="R2" s="7">
        <v>0.05</v>
      </c>
      <c r="T2" s="1" t="s">
        <v>23</v>
      </c>
      <c r="U2" t="s">
        <v>10</v>
      </c>
      <c r="V2" s="7">
        <v>0.01</v>
      </c>
      <c r="W2" s="7">
        <v>0.03</v>
      </c>
      <c r="X2" s="7">
        <v>0.05</v>
      </c>
    </row>
    <row r="3" spans="2:24" ht="13.5">
      <c r="B3" s="6">
        <v>0</v>
      </c>
      <c r="C3" s="5">
        <v>74.982858828</v>
      </c>
      <c r="D3" s="5">
        <v>64.851569392801</v>
      </c>
      <c r="E3" s="5">
        <v>0</v>
      </c>
      <c r="F3" s="5"/>
      <c r="G3" s="5"/>
      <c r="H3" s="5"/>
      <c r="I3" s="5">
        <v>4.339075412549521</v>
      </c>
      <c r="J3" s="5">
        <v>7.20867518166753</v>
      </c>
      <c r="K3" s="6">
        <v>151.38217881501805</v>
      </c>
      <c r="L3" s="1">
        <f>$K3/(1+L$2)^$B3</f>
        <v>151.38217881501805</v>
      </c>
      <c r="M3" s="1">
        <f aca="true" t="shared" si="0" ref="M3:N18">$K3/(1+M$2)^$B3</f>
        <v>151.38217881501805</v>
      </c>
      <c r="N3" s="1">
        <f t="shared" si="0"/>
        <v>151.38217881501805</v>
      </c>
      <c r="P3" s="1">
        <f>$K3/(1+P$2)^($B3-サマリー!$C$4)</f>
        <v>214.44841172337283</v>
      </c>
      <c r="Q3" s="1">
        <f>$K3/(1+Q$2)^($B3-サマリー!$C$4)</f>
        <v>425.9686292285354</v>
      </c>
      <c r="R3" s="1">
        <f>$K3/(1+R$2)^($B3-サマリー!$C$4)</f>
        <v>835.0264247232377</v>
      </c>
      <c r="T3" s="1">
        <v>0</v>
      </c>
      <c r="V3" s="1">
        <f>$U3/(1+V$2)^($B3-サマリー!$C$4)</f>
        <v>0</v>
      </c>
      <c r="W3" s="1">
        <f>$U3/(1+W$2)^($B3-サマリー!$C$4)</f>
        <v>0</v>
      </c>
      <c r="X3" s="1">
        <f>$U3/(1+X$2)^($B3-サマリー!$C$4)</f>
        <v>0</v>
      </c>
    </row>
    <row r="4" spans="2:24" ht="13.5">
      <c r="B4" s="6">
        <v>1</v>
      </c>
      <c r="C4" s="5">
        <v>74.982858828</v>
      </c>
      <c r="D4" s="5">
        <v>64.851569392801</v>
      </c>
      <c r="E4" s="5">
        <v>0</v>
      </c>
      <c r="F4" s="5"/>
      <c r="G4" s="5"/>
      <c r="H4" s="5"/>
      <c r="I4" s="5">
        <v>4.339075412549521</v>
      </c>
      <c r="J4" s="5">
        <v>7.20867518166753</v>
      </c>
      <c r="K4" s="6">
        <v>151.38217881501805</v>
      </c>
      <c r="L4" s="1">
        <f aca="true" t="shared" si="1" ref="L4:N35">$K4/(1+L$2)^$B4</f>
        <v>149.883345361404</v>
      </c>
      <c r="M4" s="1">
        <f t="shared" si="0"/>
        <v>146.97298914079423</v>
      </c>
      <c r="N4" s="1">
        <f t="shared" si="0"/>
        <v>144.17350363335052</v>
      </c>
      <c r="P4" s="1">
        <f>$K4/(1+P$2)^($B4-サマリー!$C$4)</f>
        <v>212.32516012215135</v>
      </c>
      <c r="Q4" s="1">
        <f>$K4/(1+Q$2)^($B4-サマリー!$C$4)</f>
        <v>413.5617759500343</v>
      </c>
      <c r="R4" s="1">
        <f>$K4/(1+R$2)^($B4-サマリー!$C$4)</f>
        <v>795.2632616411786</v>
      </c>
      <c r="T4" s="1">
        <v>1</v>
      </c>
      <c r="V4" s="1">
        <f>$U4/(1+V$2)^($B4-サマリー!$C$4)</f>
        <v>0</v>
      </c>
      <c r="W4" s="1">
        <f>$U4/(1+W$2)^($B4-サマリー!$C$4)</f>
        <v>0</v>
      </c>
      <c r="X4" s="1">
        <f>$U4/(1+X$2)^($B4-サマリー!$C$4)</f>
        <v>0</v>
      </c>
    </row>
    <row r="5" spans="2:24" ht="13.5">
      <c r="B5" s="6">
        <v>2</v>
      </c>
      <c r="C5" s="5">
        <v>74.982858828</v>
      </c>
      <c r="D5" s="5">
        <v>64.851569392801</v>
      </c>
      <c r="E5" s="5">
        <v>0</v>
      </c>
      <c r="F5" s="5"/>
      <c r="G5" s="5"/>
      <c r="H5" s="5"/>
      <c r="I5" s="5">
        <v>4.339075412549521</v>
      </c>
      <c r="J5" s="5">
        <v>7.20867518166753</v>
      </c>
      <c r="K5" s="6">
        <v>151.38217881501805</v>
      </c>
      <c r="L5" s="1">
        <f t="shared" si="1"/>
        <v>148.39935184297426</v>
      </c>
      <c r="M5" s="1">
        <f t="shared" si="0"/>
        <v>142.69222246679053</v>
      </c>
      <c r="N5" s="1">
        <f t="shared" si="0"/>
        <v>137.30809869842906</v>
      </c>
      <c r="P5" s="1">
        <f>$K5/(1+P$2)^($B5-サマリー!$C$4)</f>
        <v>210.22293081401122</v>
      </c>
      <c r="Q5" s="1">
        <f>$K5/(1+Q$2)^($B5-サマリー!$C$4)</f>
        <v>401.51628733013047</v>
      </c>
      <c r="R5" s="1">
        <f>$K5/(1+R$2)^($B5-サマリー!$C$4)</f>
        <v>757.3935825154082</v>
      </c>
      <c r="T5" s="1">
        <v>2</v>
      </c>
      <c r="V5" s="1">
        <f>$U5/(1+V$2)^($B5-サマリー!$C$4)</f>
        <v>0</v>
      </c>
      <c r="W5" s="1">
        <f>$U5/(1+W$2)^($B5-サマリー!$C$4)</f>
        <v>0</v>
      </c>
      <c r="X5" s="1">
        <f>$U5/(1+X$2)^($B5-サマリー!$C$4)</f>
        <v>0</v>
      </c>
    </row>
    <row r="6" spans="2:24" ht="13.5">
      <c r="B6" s="6">
        <v>3</v>
      </c>
      <c r="C6" s="5">
        <v>74.982858828</v>
      </c>
      <c r="D6" s="5">
        <v>64.851569392801</v>
      </c>
      <c r="E6" s="5">
        <v>0</v>
      </c>
      <c r="F6" s="5"/>
      <c r="G6" s="5"/>
      <c r="H6" s="5"/>
      <c r="I6" s="5">
        <v>14.02967716724345</v>
      </c>
      <c r="J6" s="5">
        <v>7.6932052694022275</v>
      </c>
      <c r="K6" s="6">
        <v>161.55731065744666</v>
      </c>
      <c r="L6" s="1">
        <f t="shared" si="1"/>
        <v>156.80593404980357</v>
      </c>
      <c r="M6" s="1">
        <f t="shared" si="0"/>
        <v>147.84782535568962</v>
      </c>
      <c r="N6" s="1">
        <f t="shared" si="0"/>
        <v>139.55927926353235</v>
      </c>
      <c r="P6" s="1">
        <f>$K6/(1+P$2)^($B6-サマリー!$C$4)</f>
        <v>222.13171833700903</v>
      </c>
      <c r="Q6" s="1">
        <f>$K6/(1+Q$2)^($B6-サマリー!$C$4)</f>
        <v>416.02344472885306</v>
      </c>
      <c r="R6" s="1">
        <f>$K6/(1+R$2)^($B6-サマリー!$C$4)</f>
        <v>769.8111291077431</v>
      </c>
      <c r="T6" s="1">
        <v>3</v>
      </c>
      <c r="V6" s="1">
        <f>$U6/(1+V$2)^($B6-サマリー!$C$4)</f>
        <v>0</v>
      </c>
      <c r="W6" s="1">
        <f>$U6/(1+W$2)^($B6-サマリー!$C$4)</f>
        <v>0</v>
      </c>
      <c r="X6" s="1">
        <f>$U6/(1+X$2)^($B6-サマリー!$C$4)</f>
        <v>0</v>
      </c>
    </row>
    <row r="7" spans="2:24" ht="13.5">
      <c r="B7" s="6">
        <v>4</v>
      </c>
      <c r="C7" s="5">
        <v>74.982858828</v>
      </c>
      <c r="D7" s="5">
        <v>64.851569392801</v>
      </c>
      <c r="E7" s="5">
        <v>0</v>
      </c>
      <c r="F7" s="5"/>
      <c r="G7" s="5"/>
      <c r="H7" s="5"/>
      <c r="I7" s="5">
        <v>14.02967716724345</v>
      </c>
      <c r="J7" s="5">
        <v>7.6932052694022275</v>
      </c>
      <c r="K7" s="6">
        <v>161.55731065744666</v>
      </c>
      <c r="L7" s="1">
        <f t="shared" si="1"/>
        <v>155.25340004931047</v>
      </c>
      <c r="M7" s="1">
        <f t="shared" si="0"/>
        <v>143.54157801523266</v>
      </c>
      <c r="N7" s="1">
        <f t="shared" si="0"/>
        <v>132.91359929860226</v>
      </c>
      <c r="P7" s="1">
        <f>$K7/(1+P$2)^($B7-サマリー!$C$4)</f>
        <v>219.9323943930782</v>
      </c>
      <c r="Q7" s="1">
        <f>$K7/(1+Q$2)^($B7-サマリー!$C$4)</f>
        <v>403.906257018304</v>
      </c>
      <c r="R7" s="1">
        <f>$K7/(1+R$2)^($B7-サマリー!$C$4)</f>
        <v>733.1534562930887</v>
      </c>
      <c r="T7" s="1">
        <v>4</v>
      </c>
      <c r="V7" s="1">
        <f>$U7/(1+V$2)^($B7-サマリー!$C$4)</f>
        <v>0</v>
      </c>
      <c r="W7" s="1">
        <f>$U7/(1+W$2)^($B7-サマリー!$C$4)</f>
        <v>0</v>
      </c>
      <c r="X7" s="1">
        <f>$U7/(1+X$2)^($B7-サマリー!$C$4)</f>
        <v>0</v>
      </c>
    </row>
    <row r="8" spans="2:24" ht="13.5">
      <c r="B8" s="6">
        <v>5</v>
      </c>
      <c r="C8" s="5">
        <v>74.982858828</v>
      </c>
      <c r="D8" s="5">
        <v>116.67630524596883</v>
      </c>
      <c r="E8" s="5">
        <v>15.829356258064518</v>
      </c>
      <c r="F8" s="5"/>
      <c r="G8" s="5"/>
      <c r="H8" s="5"/>
      <c r="I8" s="5">
        <v>18.513388426877952</v>
      </c>
      <c r="J8" s="5">
        <v>11.3000954379456</v>
      </c>
      <c r="K8" s="6">
        <v>237.3020041968569</v>
      </c>
      <c r="L8" s="1">
        <f t="shared" si="1"/>
        <v>225.78471459362206</v>
      </c>
      <c r="M8" s="1">
        <f t="shared" si="0"/>
        <v>204.69879337217654</v>
      </c>
      <c r="N8" s="1">
        <f t="shared" si="0"/>
        <v>185.93232964364543</v>
      </c>
      <c r="P8" s="1">
        <f>$K8/(1+P$2)^($B8-サマリー!$C$4)</f>
        <v>319.84724896305835</v>
      </c>
      <c r="Q8" s="1">
        <f>$K8/(1+Q$2)^($B8-サマリー!$C$4)</f>
        <v>575.9942491251218</v>
      </c>
      <c r="R8" s="1">
        <f>$K8/(1+R$2)^($B8-サマリー!$C$4)</f>
        <v>1025.6055876465762</v>
      </c>
      <c r="T8" s="1">
        <v>5</v>
      </c>
      <c r="V8" s="1">
        <f>$U8/(1+V$2)^($B8-サマリー!$C$4)</f>
        <v>0</v>
      </c>
      <c r="W8" s="1">
        <f>$U8/(1+W$2)^($B8-サマリー!$C$4)</f>
        <v>0</v>
      </c>
      <c r="X8" s="1">
        <f>$U8/(1+X$2)^($B8-サマリー!$C$4)</f>
        <v>0</v>
      </c>
    </row>
    <row r="9" spans="2:24" ht="13.5">
      <c r="B9" s="6">
        <v>6</v>
      </c>
      <c r="C9" s="5">
        <v>74.982858828</v>
      </c>
      <c r="D9" s="5">
        <v>116.67630524596883</v>
      </c>
      <c r="E9" s="5">
        <v>15.829356258064518</v>
      </c>
      <c r="F9" s="5"/>
      <c r="G9" s="5"/>
      <c r="H9" s="5"/>
      <c r="I9" s="5">
        <v>18.513388426877952</v>
      </c>
      <c r="J9" s="5">
        <v>11.3000954379456</v>
      </c>
      <c r="K9" s="6">
        <v>237.3020041968569</v>
      </c>
      <c r="L9" s="1">
        <f t="shared" si="1"/>
        <v>223.54922236992277</v>
      </c>
      <c r="M9" s="1">
        <f t="shared" si="0"/>
        <v>198.73669259434615</v>
      </c>
      <c r="N9" s="1">
        <f t="shared" si="0"/>
        <v>177.07840918442426</v>
      </c>
      <c r="P9" s="1">
        <f>$K9/(1+P$2)^($B9-サマリー!$C$4)</f>
        <v>316.6804445178795</v>
      </c>
      <c r="Q9" s="1">
        <f>$K9/(1+Q$2)^($B9-サマリー!$C$4)</f>
        <v>559.2177175972056</v>
      </c>
      <c r="R9" s="1">
        <f>$K9/(1+R$2)^($B9-サマリー!$C$4)</f>
        <v>976.7672263300728</v>
      </c>
      <c r="T9" s="1">
        <v>6</v>
      </c>
      <c r="V9" s="1">
        <f>$U9/(1+V$2)^($B9-サマリー!$C$4)</f>
        <v>0</v>
      </c>
      <c r="W9" s="1">
        <f>$U9/(1+W$2)^($B9-サマリー!$C$4)</f>
        <v>0</v>
      </c>
      <c r="X9" s="1">
        <f>$U9/(1+X$2)^($B9-サマリー!$C$4)</f>
        <v>0</v>
      </c>
    </row>
    <row r="10" spans="2:24" ht="13.5">
      <c r="B10" s="6">
        <v>7</v>
      </c>
      <c r="C10" s="5">
        <v>74.982858828</v>
      </c>
      <c r="D10" s="5">
        <v>116.67630524596883</v>
      </c>
      <c r="E10" s="5">
        <v>15.829356258064518</v>
      </c>
      <c r="F10" s="5"/>
      <c r="G10" s="5"/>
      <c r="H10" s="5"/>
      <c r="I10" s="5">
        <v>18.513388426877952</v>
      </c>
      <c r="J10" s="5">
        <v>11.3000954379456</v>
      </c>
      <c r="K10" s="6">
        <v>237.3020041968569</v>
      </c>
      <c r="L10" s="1">
        <f t="shared" si="1"/>
        <v>221.33586373259686</v>
      </c>
      <c r="M10" s="1">
        <f t="shared" si="0"/>
        <v>192.94824523722926</v>
      </c>
      <c r="N10" s="1">
        <f t="shared" si="0"/>
        <v>168.64610398516592</v>
      </c>
      <c r="P10" s="1">
        <f>$K10/(1+P$2)^($B10-サマリー!$C$4)</f>
        <v>313.5449945721579</v>
      </c>
      <c r="Q10" s="1">
        <f>$K10/(1+Q$2)^($B10-サマリー!$C$4)</f>
        <v>542.9298229099084</v>
      </c>
      <c r="R10" s="1">
        <f>$K10/(1+R$2)^($B10-サマリー!$C$4)</f>
        <v>930.2545012667358</v>
      </c>
      <c r="T10" s="1">
        <v>7</v>
      </c>
      <c r="V10" s="1">
        <f>$U10/(1+V$2)^($B10-サマリー!$C$4)</f>
        <v>0</v>
      </c>
      <c r="W10" s="1">
        <f>$U10/(1+W$2)^($B10-サマリー!$C$4)</f>
        <v>0</v>
      </c>
      <c r="X10" s="1">
        <f>$U10/(1+X$2)^($B10-サマリー!$C$4)</f>
        <v>0</v>
      </c>
    </row>
    <row r="11" spans="2:24" ht="13.5">
      <c r="B11" s="6">
        <v>8</v>
      </c>
      <c r="C11" s="5">
        <v>74.982858828</v>
      </c>
      <c r="D11" s="5">
        <v>116.67630524596883</v>
      </c>
      <c r="E11" s="5">
        <v>0</v>
      </c>
      <c r="F11" s="5"/>
      <c r="G11" s="5"/>
      <c r="H11" s="5"/>
      <c r="I11" s="5">
        <v>18.513388426877952</v>
      </c>
      <c r="J11" s="5">
        <v>10.508627625042323</v>
      </c>
      <c r="K11" s="6">
        <v>220.6811801258891</v>
      </c>
      <c r="L11" s="1">
        <f t="shared" si="1"/>
        <v>203.79536736385566</v>
      </c>
      <c r="M11" s="1">
        <f t="shared" si="0"/>
        <v>174.20776143067386</v>
      </c>
      <c r="N11" s="1">
        <f t="shared" si="0"/>
        <v>149.36570916814458</v>
      </c>
      <c r="P11" s="1">
        <f>$K11/(1+P$2)^($B11-サマリー!$C$4)</f>
        <v>288.6970790740427</v>
      </c>
      <c r="Q11" s="1">
        <f>$K11/(1+Q$2)^($B11-サマリー!$C$4)</f>
        <v>490.1966791498846</v>
      </c>
      <c r="R11" s="1">
        <f>$K11/(1+R$2)^($B11-サマリー!$C$4)</f>
        <v>823.9035471628002</v>
      </c>
      <c r="T11" s="1">
        <v>8</v>
      </c>
      <c r="V11" s="1">
        <f>$U11/(1+V$2)^($B11-サマリー!$C$4)</f>
        <v>0</v>
      </c>
      <c r="W11" s="1">
        <f>$U11/(1+W$2)^($B11-サマリー!$C$4)</f>
        <v>0</v>
      </c>
      <c r="X11" s="1">
        <f>$U11/(1+X$2)^($B11-サマリー!$C$4)</f>
        <v>0</v>
      </c>
    </row>
    <row r="12" spans="2:24" ht="13.5">
      <c r="B12" s="6">
        <v>9</v>
      </c>
      <c r="C12" s="5">
        <v>74.982858828</v>
      </c>
      <c r="D12" s="5">
        <v>116.67630524596883</v>
      </c>
      <c r="E12" s="5">
        <v>0</v>
      </c>
      <c r="F12" s="5"/>
      <c r="G12" s="5"/>
      <c r="H12" s="5"/>
      <c r="I12" s="5">
        <v>18.513388426877952</v>
      </c>
      <c r="J12" s="5">
        <v>10.508627625042323</v>
      </c>
      <c r="K12" s="6">
        <v>220.6811801258891</v>
      </c>
      <c r="L12" s="1">
        <f t="shared" si="1"/>
        <v>201.77759144936203</v>
      </c>
      <c r="M12" s="1">
        <f t="shared" si="0"/>
        <v>169.1337489618193</v>
      </c>
      <c r="N12" s="1">
        <f t="shared" si="0"/>
        <v>142.2530563506139</v>
      </c>
      <c r="P12" s="1">
        <f>$K12/(1+P$2)^($B12-サマリー!$C$4)</f>
        <v>285.83869215251764</v>
      </c>
      <c r="Q12" s="1">
        <f>$K12/(1+Q$2)^($B12-サマリー!$C$4)</f>
        <v>475.9191059707618</v>
      </c>
      <c r="R12" s="1">
        <f>$K12/(1+R$2)^($B12-サマリー!$C$4)</f>
        <v>784.6700449169526</v>
      </c>
      <c r="T12" s="1">
        <v>9</v>
      </c>
      <c r="V12" s="1">
        <f>$U12/(1+V$2)^($B12-サマリー!$C$4)</f>
        <v>0</v>
      </c>
      <c r="W12" s="1">
        <f>$U12/(1+W$2)^($B12-サマリー!$C$4)</f>
        <v>0</v>
      </c>
      <c r="X12" s="1">
        <f>$U12/(1+X$2)^($B12-サマリー!$C$4)</f>
        <v>0</v>
      </c>
    </row>
    <row r="13" spans="2:24" ht="13.5">
      <c r="B13" s="6">
        <v>10</v>
      </c>
      <c r="C13" s="5">
        <v>74.982858828</v>
      </c>
      <c r="D13" s="5">
        <v>369.0310883591584</v>
      </c>
      <c r="E13" s="5">
        <v>0</v>
      </c>
      <c r="F13" s="5"/>
      <c r="G13" s="5"/>
      <c r="H13" s="5">
        <v>1.7335209895755772</v>
      </c>
      <c r="I13" s="5">
        <v>22.29191405064281</v>
      </c>
      <c r="J13" s="5">
        <v>23.278128961368907</v>
      </c>
      <c r="K13" s="6">
        <v>491.3175111887457</v>
      </c>
      <c r="L13" s="1">
        <f t="shared" si="1"/>
        <v>444.78333349139524</v>
      </c>
      <c r="M13" s="1">
        <f t="shared" si="0"/>
        <v>365.5863703577494</v>
      </c>
      <c r="N13" s="1">
        <f t="shared" si="0"/>
        <v>301.6263318154313</v>
      </c>
      <c r="P13" s="1">
        <f>$K13/(1+P$2)^($B13-サマリー!$C$4)</f>
        <v>630.0812960606855</v>
      </c>
      <c r="Q13" s="1">
        <f>$K13/(1+Q$2)^($B13-サマリー!$C$4)</f>
        <v>1028.709761379633</v>
      </c>
      <c r="R13" s="1">
        <f>$K13/(1+R$2)^($B13-サマリー!$C$4)</f>
        <v>1663.7754815643984</v>
      </c>
      <c r="T13" s="1">
        <v>10</v>
      </c>
      <c r="V13" s="1">
        <f>$U13/(1+V$2)^($B13-サマリー!$C$4)</f>
        <v>0</v>
      </c>
      <c r="W13" s="1">
        <f>$U13/(1+W$2)^($B13-サマリー!$C$4)</f>
        <v>0</v>
      </c>
      <c r="X13" s="1">
        <f>$U13/(1+X$2)^($B13-サマリー!$C$4)</f>
        <v>0</v>
      </c>
    </row>
    <row r="14" spans="2:24" ht="13.5">
      <c r="B14" s="6">
        <v>11</v>
      </c>
      <c r="C14" s="5">
        <v>74.982858828</v>
      </c>
      <c r="D14" s="5">
        <v>32.0510883591584</v>
      </c>
      <c r="E14" s="5">
        <v>0</v>
      </c>
      <c r="F14" s="5"/>
      <c r="G14" s="5"/>
      <c r="H14" s="5">
        <v>1.7335209895755772</v>
      </c>
      <c r="I14" s="5">
        <v>22.29191405064281</v>
      </c>
      <c r="J14" s="5">
        <v>6.429128961368832</v>
      </c>
      <c r="K14" s="6">
        <v>137.48851118874563</v>
      </c>
      <c r="L14" s="1">
        <f t="shared" si="1"/>
        <v>123.23421346468484</v>
      </c>
      <c r="M14" s="1">
        <f t="shared" si="0"/>
        <v>99.32462577063683</v>
      </c>
      <c r="N14" s="1">
        <f t="shared" si="0"/>
        <v>80.38668497938849</v>
      </c>
      <c r="P14" s="1">
        <f>$K14/(1+P$2)^($B14-サマリー!$C$4)</f>
        <v>174.5739264314182</v>
      </c>
      <c r="Q14" s="1">
        <f>$K14/(1+Q$2)^($B14-サマリー!$C$4)</f>
        <v>279.48583525049713</v>
      </c>
      <c r="R14" s="1">
        <f>$K14/(1+R$2)^($B14-サマリー!$C$4)</f>
        <v>443.414189696104</v>
      </c>
      <c r="T14" s="1">
        <v>11</v>
      </c>
      <c r="V14" s="1">
        <f>$U14/(1+V$2)^($B14-サマリー!$C$4)</f>
        <v>0</v>
      </c>
      <c r="W14" s="1">
        <f>$U14/(1+W$2)^($B14-サマリー!$C$4)</f>
        <v>0</v>
      </c>
      <c r="X14" s="1">
        <f>$U14/(1+X$2)^($B14-サマリー!$C$4)</f>
        <v>0</v>
      </c>
    </row>
    <row r="15" spans="2:24" ht="13.5">
      <c r="B15" s="6">
        <v>12</v>
      </c>
      <c r="C15" s="5">
        <v>74.982858828</v>
      </c>
      <c r="D15" s="5">
        <v>32.0510883591584</v>
      </c>
      <c r="E15" s="5">
        <v>0</v>
      </c>
      <c r="F15" s="5"/>
      <c r="G15" s="5"/>
      <c r="H15" s="5">
        <v>1.7335209895755772</v>
      </c>
      <c r="I15" s="5">
        <v>22.29191405064281</v>
      </c>
      <c r="J15" s="5">
        <v>6.429128961368832</v>
      </c>
      <c r="K15" s="6">
        <v>137.48851118874563</v>
      </c>
      <c r="L15" s="1">
        <f t="shared" si="1"/>
        <v>122.01407273731172</v>
      </c>
      <c r="M15" s="1">
        <f t="shared" si="0"/>
        <v>96.43167550547267</v>
      </c>
      <c r="N15" s="1">
        <f t="shared" si="0"/>
        <v>76.55874759941763</v>
      </c>
      <c r="P15" s="1">
        <f>$K15/(1+P$2)^($B15-サマリー!$C$4)</f>
        <v>172.84547171427542</v>
      </c>
      <c r="Q15" s="1">
        <f>$K15/(1+Q$2)^($B15-サマリー!$C$4)</f>
        <v>271.34547111698754</v>
      </c>
      <c r="R15" s="1">
        <f>$K15/(1+R$2)^($B15-サマリー!$C$4)</f>
        <v>422.2992282820039</v>
      </c>
      <c r="T15" s="1">
        <v>12</v>
      </c>
      <c r="V15" s="1">
        <f>$U15/(1+V$2)^($B15-サマリー!$C$4)</f>
        <v>0</v>
      </c>
      <c r="W15" s="1">
        <f>$U15/(1+W$2)^($B15-サマリー!$C$4)</f>
        <v>0</v>
      </c>
      <c r="X15" s="1">
        <f>$U15/(1+X$2)^($B15-サマリー!$C$4)</f>
        <v>0</v>
      </c>
    </row>
    <row r="16" spans="2:24" ht="13.5">
      <c r="B16" s="6">
        <v>13</v>
      </c>
      <c r="C16" s="5">
        <v>74.982858828</v>
      </c>
      <c r="D16" s="5">
        <v>32.0510883591584</v>
      </c>
      <c r="E16" s="5">
        <v>0</v>
      </c>
      <c r="F16" s="5"/>
      <c r="G16" s="5"/>
      <c r="H16" s="5">
        <v>1.7335209895755772</v>
      </c>
      <c r="I16" s="5">
        <v>22.29191405064281</v>
      </c>
      <c r="J16" s="5">
        <v>6.429128961368832</v>
      </c>
      <c r="K16" s="6">
        <v>137.48851118874563</v>
      </c>
      <c r="L16" s="1">
        <f t="shared" si="1"/>
        <v>120.80601261119972</v>
      </c>
      <c r="M16" s="1">
        <f t="shared" si="0"/>
        <v>93.62298592764337</v>
      </c>
      <c r="N16" s="1">
        <f t="shared" si="0"/>
        <v>72.9130929518263</v>
      </c>
      <c r="P16" s="1">
        <f>$K16/(1+P$2)^($B16-サマリー!$C$4)</f>
        <v>171.1341304101737</v>
      </c>
      <c r="Q16" s="1">
        <f>$K16/(1+Q$2)^($B16-サマリー!$C$4)</f>
        <v>263.44220496794907</v>
      </c>
      <c r="R16" s="1">
        <f>$K16/(1+R$2)^($B16-サマリー!$C$4)</f>
        <v>402.189741220956</v>
      </c>
      <c r="T16" s="1">
        <v>13</v>
      </c>
      <c r="V16" s="1">
        <f>$U16/(1+V$2)^($B16-サマリー!$C$4)</f>
        <v>0</v>
      </c>
      <c r="W16" s="1">
        <f>$U16/(1+W$2)^($B16-サマリー!$C$4)</f>
        <v>0</v>
      </c>
      <c r="X16" s="1">
        <f>$U16/(1+X$2)^($B16-サマリー!$C$4)</f>
        <v>0</v>
      </c>
    </row>
    <row r="17" spans="2:24" ht="13.5">
      <c r="B17" s="6">
        <v>14</v>
      </c>
      <c r="C17" s="5">
        <v>74.982858828</v>
      </c>
      <c r="D17" s="5">
        <v>32.0510883591584</v>
      </c>
      <c r="E17" s="5">
        <v>0</v>
      </c>
      <c r="F17" s="5"/>
      <c r="G17" s="5"/>
      <c r="H17" s="5">
        <v>1.7335209895755772</v>
      </c>
      <c r="I17" s="5">
        <v>22.29191405064281</v>
      </c>
      <c r="J17" s="5">
        <v>6.429128961368832</v>
      </c>
      <c r="K17" s="6">
        <v>137.48851118874563</v>
      </c>
      <c r="L17" s="1">
        <f t="shared" si="1"/>
        <v>119.60991347643535</v>
      </c>
      <c r="M17" s="1">
        <f t="shared" si="0"/>
        <v>90.8961028423722</v>
      </c>
      <c r="N17" s="1">
        <f t="shared" si="0"/>
        <v>69.44104090650124</v>
      </c>
      <c r="P17" s="1">
        <f>$K17/(1+P$2)^($B17-サマリー!$C$4)</f>
        <v>169.43973307937983</v>
      </c>
      <c r="Q17" s="1">
        <f>$K17/(1+Q$2)^($B17-サマリー!$C$4)</f>
        <v>255.76913103684376</v>
      </c>
      <c r="R17" s="1">
        <f>$K17/(1+R$2)^($B17-サマリー!$C$4)</f>
        <v>383.03784878186286</v>
      </c>
      <c r="T17" s="1">
        <v>14</v>
      </c>
      <c r="V17" s="1">
        <f>$U17/(1+V$2)^($B17-サマリー!$C$4)</f>
        <v>0</v>
      </c>
      <c r="W17" s="1">
        <f>$U17/(1+W$2)^($B17-サマリー!$C$4)</f>
        <v>0</v>
      </c>
      <c r="X17" s="1">
        <f>$U17/(1+X$2)^($B17-サマリー!$C$4)</f>
        <v>0</v>
      </c>
    </row>
    <row r="18" spans="2:24" ht="13.5">
      <c r="B18" s="6">
        <v>15</v>
      </c>
      <c r="C18" s="5">
        <v>94.6090270522991</v>
      </c>
      <c r="D18" s="5">
        <v>45.62874611228703</v>
      </c>
      <c r="E18" s="5">
        <v>8.244064258064517</v>
      </c>
      <c r="F18" s="5"/>
      <c r="G18" s="5"/>
      <c r="H18" s="5">
        <v>1.7335209895755772</v>
      </c>
      <c r="I18" s="5">
        <v>22.29191405064281</v>
      </c>
      <c r="J18" s="5">
        <v>8.501523473143465</v>
      </c>
      <c r="K18" s="6">
        <v>181.00879593601252</v>
      </c>
      <c r="L18" s="1">
        <f t="shared" si="1"/>
        <v>155.9118313188016</v>
      </c>
      <c r="M18" s="1">
        <f t="shared" si="0"/>
        <v>116.18265825542407</v>
      </c>
      <c r="N18" s="1">
        <f t="shared" si="0"/>
        <v>87.06832575008134</v>
      </c>
      <c r="P18" s="1">
        <f>$K18/(1+P$2)^($B18-サマリー!$C$4)</f>
        <v>220.86512994409654</v>
      </c>
      <c r="Q18" s="1">
        <f>$K18/(1+Q$2)^($B18-サマリー!$C$4)</f>
        <v>326.92201991401544</v>
      </c>
      <c r="R18" s="1">
        <f>$K18/(1+R$2)^($B18-サマリー!$C$4)</f>
        <v>480.27022286797677</v>
      </c>
      <c r="T18" s="1">
        <v>15</v>
      </c>
      <c r="V18" s="1">
        <f>$U18/(1+V$2)^($B18-サマリー!$C$4)</f>
        <v>0</v>
      </c>
      <c r="W18" s="1">
        <f>$U18/(1+W$2)^($B18-サマリー!$C$4)</f>
        <v>0</v>
      </c>
      <c r="X18" s="1">
        <f>$U18/(1+X$2)^($B18-サマリー!$C$4)</f>
        <v>0</v>
      </c>
    </row>
    <row r="19" spans="2:24" ht="13.5">
      <c r="B19" s="6">
        <v>16</v>
      </c>
      <c r="C19" s="5">
        <v>94.6090270522991</v>
      </c>
      <c r="D19" s="5">
        <v>45.62874611228703</v>
      </c>
      <c r="E19" s="5">
        <v>8.244064258064517</v>
      </c>
      <c r="F19" s="5"/>
      <c r="G19" s="5"/>
      <c r="H19" s="5">
        <v>1.7335209895755772</v>
      </c>
      <c r="I19" s="5">
        <v>22.29191405064281</v>
      </c>
      <c r="J19" s="5">
        <v>8.501523473143465</v>
      </c>
      <c r="K19" s="6">
        <v>181.00879593601252</v>
      </c>
      <c r="L19" s="1">
        <f t="shared" si="1"/>
        <v>154.36814982059562</v>
      </c>
      <c r="M19" s="1">
        <f t="shared" si="1"/>
        <v>112.7986973353632</v>
      </c>
      <c r="N19" s="1">
        <f t="shared" si="1"/>
        <v>82.92221500007747</v>
      </c>
      <c r="P19" s="1">
        <f>$K19/(1+P$2)^($B19-サマリー!$C$4)</f>
        <v>218.67834647930349</v>
      </c>
      <c r="Q19" s="1">
        <f>$K19/(1+Q$2)^($B19-サマリー!$C$4)</f>
        <v>317.4000193339956</v>
      </c>
      <c r="R19" s="1">
        <f>$K19/(1+R$2)^($B19-サマリー!$C$4)</f>
        <v>457.40021225521605</v>
      </c>
      <c r="T19" s="1">
        <v>16</v>
      </c>
      <c r="V19" s="1">
        <f>$U19/(1+V$2)^($B19-サマリー!$C$4)</f>
        <v>0</v>
      </c>
      <c r="W19" s="1">
        <f>$U19/(1+W$2)^($B19-サマリー!$C$4)</f>
        <v>0</v>
      </c>
      <c r="X19" s="1">
        <f>$U19/(1+X$2)^($B19-サマリー!$C$4)</f>
        <v>0</v>
      </c>
    </row>
    <row r="20" spans="2:24" ht="13.5">
      <c r="B20" s="6">
        <v>17</v>
      </c>
      <c r="C20" s="5">
        <v>94.6090270522991</v>
      </c>
      <c r="D20" s="5">
        <v>45.62874611228703</v>
      </c>
      <c r="E20" s="5">
        <v>8.244064258064517</v>
      </c>
      <c r="F20" s="5"/>
      <c r="G20" s="5"/>
      <c r="H20" s="5">
        <v>1.7335209895755772</v>
      </c>
      <c r="I20" s="5">
        <v>22.29191405064281</v>
      </c>
      <c r="J20" s="5">
        <v>8.501523473143465</v>
      </c>
      <c r="K20" s="6">
        <v>181.00879593601252</v>
      </c>
      <c r="L20" s="1">
        <f t="shared" si="1"/>
        <v>152.8397522976194</v>
      </c>
      <c r="M20" s="1">
        <f t="shared" si="1"/>
        <v>109.51329838384777</v>
      </c>
      <c r="N20" s="1">
        <f t="shared" si="1"/>
        <v>78.97353809531187</v>
      </c>
      <c r="P20" s="1">
        <f>$K20/(1+P$2)^($B20-サマリー!$C$4)</f>
        <v>216.5132143359441</v>
      </c>
      <c r="Q20" s="1">
        <f>$K20/(1+Q$2)^($B20-サマリー!$C$4)</f>
        <v>308.15535857669477</v>
      </c>
      <c r="R20" s="1">
        <f>$K20/(1+R$2)^($B20-サマリー!$C$4)</f>
        <v>435.61924976687243</v>
      </c>
      <c r="T20" s="1">
        <v>17</v>
      </c>
      <c r="V20" s="1">
        <f>$U20/(1+V$2)^($B20-サマリー!$C$4)</f>
        <v>0</v>
      </c>
      <c r="W20" s="1">
        <f>$U20/(1+W$2)^($B20-サマリー!$C$4)</f>
        <v>0</v>
      </c>
      <c r="X20" s="1">
        <f>$U20/(1+X$2)^($B20-サマリー!$C$4)</f>
        <v>0</v>
      </c>
    </row>
    <row r="21" spans="2:24" ht="13.5">
      <c r="B21" s="6">
        <v>18</v>
      </c>
      <c r="C21" s="5">
        <v>94.6090270522991</v>
      </c>
      <c r="D21" s="5">
        <v>45.62874611228703</v>
      </c>
      <c r="E21" s="5">
        <v>0</v>
      </c>
      <c r="F21" s="5"/>
      <c r="G21" s="5"/>
      <c r="H21" s="5">
        <v>1.7335209895755772</v>
      </c>
      <c r="I21" s="5">
        <v>22.29191405064281</v>
      </c>
      <c r="J21" s="5">
        <v>8.089320260240214</v>
      </c>
      <c r="K21" s="6">
        <v>172.35252846504474</v>
      </c>
      <c r="L21" s="1">
        <f t="shared" si="1"/>
        <v>144.0896979413875</v>
      </c>
      <c r="M21" s="1">
        <f t="shared" si="1"/>
        <v>101.23894582939916</v>
      </c>
      <c r="N21" s="1">
        <f t="shared" si="1"/>
        <v>71.61603549586192</v>
      </c>
      <c r="P21" s="1">
        <f>$K21/(1+P$2)^($B21-サマリー!$C$4)</f>
        <v>204.11786321948256</v>
      </c>
      <c r="Q21" s="1">
        <f>$K21/(1+Q$2)^($B21-サマリー!$C$4)</f>
        <v>284.87246858949874</v>
      </c>
      <c r="R21" s="1">
        <f>$K21/(1+R$2)^($B21-サマリー!$C$4)</f>
        <v>395.03515236120654</v>
      </c>
      <c r="T21" s="1">
        <v>18</v>
      </c>
      <c r="V21" s="1">
        <f>$U21/(1+V$2)^($B21-サマリー!$C$4)</f>
        <v>0</v>
      </c>
      <c r="W21" s="1">
        <f>$U21/(1+W$2)^($B21-サマリー!$C$4)</f>
        <v>0</v>
      </c>
      <c r="X21" s="1">
        <f>$U21/(1+X$2)^($B21-サマリー!$C$4)</f>
        <v>0</v>
      </c>
    </row>
    <row r="22" spans="2:24" ht="13.5">
      <c r="B22" s="6">
        <v>19</v>
      </c>
      <c r="C22" s="5">
        <v>94.6090270522991</v>
      </c>
      <c r="D22" s="5">
        <v>45.62874611228703</v>
      </c>
      <c r="E22" s="5">
        <v>10.389779612903224</v>
      </c>
      <c r="F22" s="5"/>
      <c r="G22" s="5"/>
      <c r="H22" s="5">
        <v>1.7335209895755772</v>
      </c>
      <c r="I22" s="5">
        <v>22.29191405064281</v>
      </c>
      <c r="J22" s="5">
        <v>8.608809240885392</v>
      </c>
      <c r="K22" s="6">
        <v>183.26179705859315</v>
      </c>
      <c r="L22" s="1">
        <f t="shared" si="1"/>
        <v>151.6931043274801</v>
      </c>
      <c r="M22" s="1">
        <f t="shared" si="1"/>
        <v>104.5116421109584</v>
      </c>
      <c r="N22" s="1">
        <f t="shared" si="1"/>
        <v>72.52291611997944</v>
      </c>
      <c r="P22" s="1">
        <f>$K22/(1+P$2)^($B22-サマリー!$C$4)</f>
        <v>214.88886966124704</v>
      </c>
      <c r="Q22" s="1">
        <f>$K22/(1+Q$2)^($B22-サマリー!$C$4)</f>
        <v>294.0813857807396</v>
      </c>
      <c r="R22" s="1">
        <f>$K22/(1+R$2)^($B22-サマリー!$C$4)</f>
        <v>400.0375198204104</v>
      </c>
      <c r="T22" s="1">
        <v>19</v>
      </c>
      <c r="V22" s="1">
        <f>$U22/(1+V$2)^($B22-サマリー!$C$4)</f>
        <v>0</v>
      </c>
      <c r="W22" s="1">
        <f>$U22/(1+W$2)^($B22-サマリー!$C$4)</f>
        <v>0</v>
      </c>
      <c r="X22" s="1">
        <f>$U22/(1+X$2)^($B22-サマリー!$C$4)</f>
        <v>0</v>
      </c>
    </row>
    <row r="23" spans="2:24" ht="13.5">
      <c r="B23" s="6">
        <v>20</v>
      </c>
      <c r="C23" s="5">
        <v>94.6090270522991</v>
      </c>
      <c r="D23" s="5">
        <v>45.62874611228703</v>
      </c>
      <c r="E23" s="5">
        <v>10.389779612903224</v>
      </c>
      <c r="F23" s="5">
        <v>0</v>
      </c>
      <c r="G23" s="5"/>
      <c r="H23" s="5">
        <v>1.7335209895755772</v>
      </c>
      <c r="I23" s="5">
        <v>22.29191405064281</v>
      </c>
      <c r="J23" s="5">
        <v>8.608809240885392</v>
      </c>
      <c r="K23" s="6">
        <v>183.26179705859315</v>
      </c>
      <c r="L23" s="1">
        <f t="shared" si="1"/>
        <v>150.19119240344565</v>
      </c>
      <c r="M23" s="1">
        <f t="shared" si="1"/>
        <v>101.46761369995963</v>
      </c>
      <c r="N23" s="1">
        <f t="shared" si="1"/>
        <v>69.06944392378995</v>
      </c>
      <c r="P23" s="1">
        <f>$K23/(1+P$2)^($B23-サマリー!$C$4)</f>
        <v>212.76125709034352</v>
      </c>
      <c r="Q23" s="1">
        <f>$K23/(1+Q$2)^($B23-サマリー!$C$4)</f>
        <v>285.5159085249899</v>
      </c>
      <c r="R23" s="1">
        <f>$K23/(1+R$2)^($B23-サマリー!$C$4)</f>
        <v>380.9881141146766</v>
      </c>
      <c r="T23" s="1">
        <v>20</v>
      </c>
      <c r="V23" s="1">
        <f>$U23/(1+V$2)^($B23-サマリー!$C$4)</f>
        <v>0</v>
      </c>
      <c r="W23" s="1">
        <f>$U23/(1+W$2)^($B23-サマリー!$C$4)</f>
        <v>0</v>
      </c>
      <c r="X23" s="1">
        <f>$U23/(1+X$2)^($B23-サマリー!$C$4)</f>
        <v>0</v>
      </c>
    </row>
    <row r="24" spans="2:24" ht="13.5">
      <c r="B24" s="6">
        <v>21</v>
      </c>
      <c r="C24" s="5">
        <v>94.6090270522991</v>
      </c>
      <c r="D24" s="5">
        <v>45.62874611228703</v>
      </c>
      <c r="E24" s="5">
        <v>16.144189942142475</v>
      </c>
      <c r="F24" s="5">
        <v>0</v>
      </c>
      <c r="G24" s="5"/>
      <c r="H24" s="5">
        <v>1.7335209895755772</v>
      </c>
      <c r="I24" s="5">
        <v>22.29191405064281</v>
      </c>
      <c r="J24" s="5">
        <v>8.896529757347338</v>
      </c>
      <c r="K24" s="6">
        <v>189.30392790429434</v>
      </c>
      <c r="L24" s="1">
        <f t="shared" si="1"/>
        <v>153.6069181456381</v>
      </c>
      <c r="M24" s="1">
        <f t="shared" si="1"/>
        <v>101.76018937169492</v>
      </c>
      <c r="N24" s="1">
        <f t="shared" si="1"/>
        <v>67.94919951778789</v>
      </c>
      <c r="P24" s="1">
        <f>$K24/(1+P$2)^($B24-サマリー!$C$4)</f>
        <v>217.59998359058034</v>
      </c>
      <c r="Q24" s="1">
        <f>$K24/(1+Q$2)^($B24-サマリー!$C$4)</f>
        <v>286.33917622274834</v>
      </c>
      <c r="R24" s="1">
        <f>$K24/(1+R$2)^($B24-サマリー!$C$4)</f>
        <v>374.80882875570984</v>
      </c>
      <c r="T24" s="1">
        <v>21</v>
      </c>
      <c r="V24" s="1">
        <f>$U24/(1+V$2)^($B24-サマリー!$C$4)</f>
        <v>0</v>
      </c>
      <c r="W24" s="1">
        <f>$U24/(1+W$2)^($B24-サマリー!$C$4)</f>
        <v>0</v>
      </c>
      <c r="X24" s="1">
        <f>$U24/(1+X$2)^($B24-サマリー!$C$4)</f>
        <v>0</v>
      </c>
    </row>
    <row r="25" spans="2:24" ht="13.5">
      <c r="B25" s="6">
        <v>22</v>
      </c>
      <c r="C25" s="5">
        <v>94.6090270522991</v>
      </c>
      <c r="D25" s="5">
        <v>45.62874611228703</v>
      </c>
      <c r="E25" s="5">
        <v>14.60079600507494</v>
      </c>
      <c r="F25" s="5">
        <v>0</v>
      </c>
      <c r="G25" s="5"/>
      <c r="H25" s="5">
        <v>1.7335209895755772</v>
      </c>
      <c r="I25" s="5">
        <v>22.29191405064281</v>
      </c>
      <c r="J25" s="5">
        <v>8.819360060493977</v>
      </c>
      <c r="K25" s="6">
        <v>187.68336427037343</v>
      </c>
      <c r="L25" s="1">
        <f t="shared" si="1"/>
        <v>150.78410289391712</v>
      </c>
      <c r="M25" s="1">
        <f t="shared" si="1"/>
        <v>97.95054035312249</v>
      </c>
      <c r="N25" s="1">
        <f t="shared" si="1"/>
        <v>64.15953388093065</v>
      </c>
      <c r="P25" s="1">
        <f>$K25/(1+P$2)^($B25-サマリー!$C$4)</f>
        <v>213.60117572522535</v>
      </c>
      <c r="Q25" s="1">
        <f>$K25/(1+Q$2)^($B25-サマリー!$C$4)</f>
        <v>275.6193478850541</v>
      </c>
      <c r="R25" s="1">
        <f>$K25/(1+R$2)^($B25-サマリー!$C$4)</f>
        <v>353.90497486476914</v>
      </c>
      <c r="T25" s="1">
        <v>22</v>
      </c>
      <c r="V25" s="1">
        <f>$U25/(1+V$2)^($B25-サマリー!$C$4)</f>
        <v>0</v>
      </c>
      <c r="W25" s="1">
        <f>$U25/(1+W$2)^($B25-サマリー!$C$4)</f>
        <v>0</v>
      </c>
      <c r="X25" s="1">
        <f>$U25/(1+X$2)^($B25-サマリー!$C$4)</f>
        <v>0</v>
      </c>
    </row>
    <row r="26" spans="2:24" ht="13.5">
      <c r="B26" s="6">
        <v>23</v>
      </c>
      <c r="C26" s="5">
        <v>94.6090270522991</v>
      </c>
      <c r="D26" s="5">
        <v>45.62874611228703</v>
      </c>
      <c r="E26" s="5">
        <v>137.42891251205134</v>
      </c>
      <c r="F26" s="5">
        <v>0.04211016392171716</v>
      </c>
      <c r="G26" s="5"/>
      <c r="H26" s="5">
        <v>1.7335209895755772</v>
      </c>
      <c r="I26" s="5">
        <v>22.29191405064281</v>
      </c>
      <c r="J26" s="5">
        <v>14.962871394038928</v>
      </c>
      <c r="K26" s="6">
        <v>316.69710227481653</v>
      </c>
      <c r="L26" s="1">
        <f t="shared" si="1"/>
        <v>251.91410950894038</v>
      </c>
      <c r="M26" s="1">
        <f t="shared" si="1"/>
        <v>160.4678084742446</v>
      </c>
      <c r="N26" s="1">
        <f t="shared" si="1"/>
        <v>103.10748912966925</v>
      </c>
      <c r="P26" s="1">
        <f>$K26/(1+P$2)^($B26-サマリー!$C$4)</f>
        <v>356.86222181352764</v>
      </c>
      <c r="Q26" s="1">
        <f>$K26/(1+Q$2)^($B26-サマリー!$C$4)</f>
        <v>451.5343414009573</v>
      </c>
      <c r="R26" s="1">
        <f>$K26/(1+R$2)^($B26-サマリー!$C$4)</f>
        <v>568.7424945531066</v>
      </c>
      <c r="T26" s="1">
        <v>23</v>
      </c>
      <c r="V26" s="1">
        <f>$U26/(1+V$2)^($B26-サマリー!$C$4)</f>
        <v>0</v>
      </c>
      <c r="W26" s="1">
        <f>$U26/(1+W$2)^($B26-サマリー!$C$4)</f>
        <v>0</v>
      </c>
      <c r="X26" s="1">
        <f>$U26/(1+X$2)^($B26-サマリー!$C$4)</f>
        <v>0</v>
      </c>
    </row>
    <row r="27" spans="2:24" ht="13.5">
      <c r="B27" s="6">
        <v>24</v>
      </c>
      <c r="C27" s="5">
        <v>94.6090270522991</v>
      </c>
      <c r="D27" s="5">
        <v>45.62874611228703</v>
      </c>
      <c r="E27" s="5">
        <v>340.27553342199406</v>
      </c>
      <c r="F27" s="5">
        <v>2.4235357962700825</v>
      </c>
      <c r="G27" s="5"/>
      <c r="H27" s="5">
        <v>1.7335209895755772</v>
      </c>
      <c r="I27" s="5">
        <v>22.29191405064281</v>
      </c>
      <c r="J27" s="5">
        <v>25.224273721153452</v>
      </c>
      <c r="K27" s="6">
        <v>532.1865511442221</v>
      </c>
      <c r="L27" s="1">
        <f t="shared" si="1"/>
        <v>419.13210115164117</v>
      </c>
      <c r="M27" s="1">
        <f t="shared" si="1"/>
        <v>261.8005185340146</v>
      </c>
      <c r="N27" s="1">
        <f t="shared" si="1"/>
        <v>165.0139717938197</v>
      </c>
      <c r="P27" s="1">
        <f>$K27/(1+P$2)^($B27-サマリー!$C$4)</f>
        <v>593.7436896325912</v>
      </c>
      <c r="Q27" s="1">
        <f>$K27/(1+Q$2)^($B27-サマリー!$C$4)</f>
        <v>736.6706496378596</v>
      </c>
      <c r="R27" s="1">
        <f>$K27/(1+R$2)^($B27-サマリー!$C$4)</f>
        <v>910.2196042821437</v>
      </c>
      <c r="T27" s="1">
        <v>24</v>
      </c>
      <c r="V27" s="1">
        <f>$U27/(1+V$2)^($B27-サマリー!$C$4)</f>
        <v>0</v>
      </c>
      <c r="W27" s="1">
        <f>$U27/(1+W$2)^($B27-サマリー!$C$4)</f>
        <v>0</v>
      </c>
      <c r="X27" s="1">
        <f>$U27/(1+X$2)^($B27-サマリー!$C$4)</f>
        <v>0</v>
      </c>
    </row>
    <row r="28" spans="2:24" ht="13.5">
      <c r="B28" s="6">
        <v>25</v>
      </c>
      <c r="C28" s="5"/>
      <c r="D28" s="5"/>
      <c r="E28" s="5">
        <v>81.66045112225903</v>
      </c>
      <c r="F28" s="5">
        <v>35.20808547670133</v>
      </c>
      <c r="G28" s="5"/>
      <c r="H28" s="5">
        <v>10.813869111938446</v>
      </c>
      <c r="I28" s="5">
        <v>75.6156532776422</v>
      </c>
      <c r="J28" s="5">
        <v>7.533975269870552</v>
      </c>
      <c r="K28" s="6">
        <v>210.83203425841157</v>
      </c>
      <c r="L28" s="1">
        <f t="shared" si="1"/>
        <v>164.40016708689356</v>
      </c>
      <c r="M28" s="1">
        <f t="shared" si="1"/>
        <v>100.69455374058239</v>
      </c>
      <c r="N28" s="1">
        <f t="shared" si="1"/>
        <v>62.25928407918647</v>
      </c>
      <c r="P28" s="1">
        <f>$K28/(1+P$2)^($B28-サマリー!$C$4)</f>
        <v>232.8897297872945</v>
      </c>
      <c r="Q28" s="1">
        <f>$K28/(1+Q$2)^($B28-サマリー!$C$4)</f>
        <v>283.34062413032035</v>
      </c>
      <c r="R28" s="1">
        <f>$K28/(1+R$2)^($B28-サマリー!$C$4)</f>
        <v>343.42316775608407</v>
      </c>
      <c r="T28" s="1">
        <v>25</v>
      </c>
      <c r="V28" s="1">
        <f>$U28/(1+V$2)^($B28-サマリー!$C$4)</f>
        <v>0</v>
      </c>
      <c r="W28" s="1">
        <f>$U28/(1+W$2)^($B28-サマリー!$C$4)</f>
        <v>0</v>
      </c>
      <c r="X28" s="1">
        <f>$U28/(1+X$2)^($B28-サマリー!$C$4)</f>
        <v>0</v>
      </c>
    </row>
    <row r="29" spans="2:24" ht="13.5">
      <c r="B29" s="6">
        <v>26</v>
      </c>
      <c r="C29" s="5"/>
      <c r="D29" s="5"/>
      <c r="E29" s="5">
        <v>183.11744572997057</v>
      </c>
      <c r="F29" s="5">
        <v>35.291679869851414</v>
      </c>
      <c r="G29" s="5"/>
      <c r="H29" s="5">
        <v>10.813869111938446</v>
      </c>
      <c r="I29" s="5">
        <v>75.6156532776422</v>
      </c>
      <c r="J29" s="5">
        <v>12.611004719913694</v>
      </c>
      <c r="K29" s="6">
        <v>317.4496527093163</v>
      </c>
      <c r="L29" s="1">
        <f t="shared" si="1"/>
        <v>245.08635784362457</v>
      </c>
      <c r="M29" s="1">
        <f t="shared" si="1"/>
        <v>147.19973018849433</v>
      </c>
      <c r="N29" s="1">
        <f t="shared" si="1"/>
        <v>89.2797736376696</v>
      </c>
      <c r="P29" s="1">
        <f>$K29/(1+P$2)^($B29-サマリー!$C$4)</f>
        <v>347.19000998694435</v>
      </c>
      <c r="Q29" s="1">
        <f>$K29/(1+Q$2)^($B29-サマリー!$C$4)</f>
        <v>414.19979407102255</v>
      </c>
      <c r="R29" s="1">
        <f>$K29/(1+R$2)^($B29-サマリー!$C$4)</f>
        <v>492.4686034005431</v>
      </c>
      <c r="T29" s="1">
        <v>26</v>
      </c>
      <c r="V29" s="1">
        <f>$U29/(1+V$2)^($B29-サマリー!$C$4)</f>
        <v>0</v>
      </c>
      <c r="W29" s="1">
        <f>$U29/(1+W$2)^($B29-サマリー!$C$4)</f>
        <v>0</v>
      </c>
      <c r="X29" s="1">
        <f>$U29/(1+X$2)^($B29-サマリー!$C$4)</f>
        <v>0</v>
      </c>
    </row>
    <row r="30" spans="2:24" ht="13.5">
      <c r="B30" s="6">
        <v>27</v>
      </c>
      <c r="C30" s="5"/>
      <c r="D30" s="5"/>
      <c r="E30" s="5">
        <v>772.822486802911</v>
      </c>
      <c r="F30" s="5">
        <v>35.374518969851415</v>
      </c>
      <c r="G30" s="5"/>
      <c r="H30" s="5">
        <v>10.813869111938446</v>
      </c>
      <c r="I30" s="5">
        <v>75.6156532776422</v>
      </c>
      <c r="J30" s="5">
        <v>42.100398728560776</v>
      </c>
      <c r="K30" s="6">
        <v>936.7269268909039</v>
      </c>
      <c r="L30" s="1">
        <f t="shared" si="1"/>
        <v>716.0377387433309</v>
      </c>
      <c r="M30" s="1">
        <f t="shared" si="1"/>
        <v>421.7042107271705</v>
      </c>
      <c r="N30" s="1">
        <f t="shared" si="1"/>
        <v>250.90073272998717</v>
      </c>
      <c r="P30" s="1">
        <f>$K30/(1+P$2)^($B30-サマリー!$C$4)</f>
        <v>1014.3410341261997</v>
      </c>
      <c r="Q30" s="1">
        <f>$K30/(1+Q$2)^($B30-サマリー!$C$4)</f>
        <v>1186.6176454155618</v>
      </c>
      <c r="R30" s="1">
        <f>$K30/(1+R$2)^($B30-サマリー!$C$4)</f>
        <v>1383.972297478765</v>
      </c>
      <c r="T30" s="1">
        <v>27</v>
      </c>
      <c r="V30" s="1">
        <f>$U30/(1+V$2)^($B30-サマリー!$C$4)</f>
        <v>0</v>
      </c>
      <c r="W30" s="1">
        <f>$U30/(1+W$2)^($B30-サマリー!$C$4)</f>
        <v>0</v>
      </c>
      <c r="X30" s="1">
        <f>$U30/(1+X$2)^($B30-サマリー!$C$4)</f>
        <v>0</v>
      </c>
    </row>
    <row r="31" spans="2:24" ht="13.5">
      <c r="B31" s="6">
        <v>28</v>
      </c>
      <c r="C31" s="5"/>
      <c r="D31" s="5"/>
      <c r="E31" s="5">
        <v>227.7654535085538</v>
      </c>
      <c r="F31" s="5">
        <v>54.30762800346583</v>
      </c>
      <c r="G31" s="5"/>
      <c r="H31" s="5">
        <v>10.813869111938446</v>
      </c>
      <c r="I31" s="5">
        <v>75.6156532776422</v>
      </c>
      <c r="J31" s="5">
        <v>15.79420251552358</v>
      </c>
      <c r="K31" s="6">
        <v>384.2968064171239</v>
      </c>
      <c r="L31" s="1">
        <f t="shared" si="1"/>
        <v>290.8494919323228</v>
      </c>
      <c r="M31" s="1">
        <f t="shared" si="1"/>
        <v>167.96720040256008</v>
      </c>
      <c r="N31" s="1">
        <f t="shared" si="1"/>
        <v>98.03167009141563</v>
      </c>
      <c r="P31" s="1">
        <f>$K31/(1+P$2)^($B31-サマリー!$C$4)</f>
        <v>412.0181918616225</v>
      </c>
      <c r="Q31" s="1">
        <f>$K31/(1+Q$2)^($B31-サマリー!$C$4)</f>
        <v>472.6365987786611</v>
      </c>
      <c r="R31" s="1">
        <f>$K31/(1+R$2)^($B31-サマリー!$C$4)</f>
        <v>540.7441987349822</v>
      </c>
      <c r="T31" s="1">
        <v>28</v>
      </c>
      <c r="V31" s="1">
        <f>$U31/(1+V$2)^($B31-サマリー!$C$4)</f>
        <v>0</v>
      </c>
      <c r="W31" s="1">
        <f>$U31/(1+W$2)^($B31-サマリー!$C$4)</f>
        <v>0</v>
      </c>
      <c r="X31" s="1">
        <f>$U31/(1+X$2)^($B31-サマリー!$C$4)</f>
        <v>0</v>
      </c>
    </row>
    <row r="32" spans="2:24" ht="13.5">
      <c r="B32" s="6">
        <v>29</v>
      </c>
      <c r="C32" s="5"/>
      <c r="D32" s="5"/>
      <c r="E32" s="5">
        <v>264.69198618060744</v>
      </c>
      <c r="F32" s="5">
        <v>59.047524108933324</v>
      </c>
      <c r="G32" s="5"/>
      <c r="H32" s="5">
        <v>10.813869111938446</v>
      </c>
      <c r="I32" s="5">
        <v>75.6156532776422</v>
      </c>
      <c r="J32" s="5">
        <v>17.877523954399635</v>
      </c>
      <c r="K32" s="6">
        <v>428.04655663352105</v>
      </c>
      <c r="L32" s="1">
        <f t="shared" si="1"/>
        <v>320.75332574873613</v>
      </c>
      <c r="M32" s="1">
        <f t="shared" si="1"/>
        <v>181.63999920306804</v>
      </c>
      <c r="N32" s="1">
        <f t="shared" si="1"/>
        <v>103.99233618877882</v>
      </c>
      <c r="P32" s="1">
        <f>$K32/(1+P$2)^($B32-サマリー!$C$4)</f>
        <v>454.38004526185483</v>
      </c>
      <c r="Q32" s="1">
        <f>$K32/(1+Q$2)^($B32-サマリー!$C$4)</f>
        <v>511.1099739695864</v>
      </c>
      <c r="R32" s="1">
        <f>$K32/(1+R$2)^($B32-サマリー!$C$4)</f>
        <v>573.6233245291238</v>
      </c>
      <c r="T32" s="1">
        <v>29</v>
      </c>
      <c r="V32" s="1">
        <f>$U32/(1+V$2)^($B32-サマリー!$C$4)</f>
        <v>0</v>
      </c>
      <c r="W32" s="1">
        <f>$U32/(1+W$2)^($B32-サマリー!$C$4)</f>
        <v>0</v>
      </c>
      <c r="X32" s="1">
        <f>$U32/(1+X$2)^($B32-サマリー!$C$4)</f>
        <v>0</v>
      </c>
    </row>
    <row r="33" spans="2:24" ht="13.5">
      <c r="B33" s="6">
        <v>30</v>
      </c>
      <c r="C33" s="5"/>
      <c r="D33" s="5"/>
      <c r="E33" s="5">
        <v>334.50729203394076</v>
      </c>
      <c r="F33" s="5">
        <v>61.26619678772432</v>
      </c>
      <c r="G33" s="5"/>
      <c r="H33" s="5">
        <v>10.813869111938446</v>
      </c>
      <c r="I33" s="5">
        <v>75.6156532776422</v>
      </c>
      <c r="J33" s="5">
        <v>21.479222881005796</v>
      </c>
      <c r="K33" s="6">
        <v>503.6822340922515</v>
      </c>
      <c r="L33" s="1">
        <f t="shared" si="1"/>
        <v>373.69339275526045</v>
      </c>
      <c r="M33" s="1">
        <f t="shared" si="1"/>
        <v>207.51041144939916</v>
      </c>
      <c r="N33" s="1">
        <f t="shared" si="1"/>
        <v>116.54071025754784</v>
      </c>
      <c r="P33" s="1">
        <f>$K33/(1+P$2)^($B33-サマリー!$C$4)</f>
        <v>529.3750900877772</v>
      </c>
      <c r="Q33" s="1">
        <f>$K33/(1+Q$2)^($B33-サマリー!$C$4)</f>
        <v>583.9057556686507</v>
      </c>
      <c r="R33" s="1">
        <f>$K33/(1+R$2)^($B33-サマリー!$C$4)</f>
        <v>642.8403487307496</v>
      </c>
      <c r="T33" s="1">
        <v>30</v>
      </c>
      <c r="V33" s="1">
        <f>$U33/(1+V$2)^($B33-サマリー!$C$4)</f>
        <v>0</v>
      </c>
      <c r="W33" s="1">
        <f>$U33/(1+W$2)^($B33-サマリー!$C$4)</f>
        <v>0</v>
      </c>
      <c r="X33" s="1">
        <f>$U33/(1+X$2)^($B33-サマリー!$C$4)</f>
        <v>0</v>
      </c>
    </row>
    <row r="34" spans="2:24" ht="13.5">
      <c r="B34" s="6">
        <v>31</v>
      </c>
      <c r="C34" s="5"/>
      <c r="D34" s="5"/>
      <c r="E34" s="5">
        <v>440.4602067487274</v>
      </c>
      <c r="F34" s="5">
        <v>61.26619678772432</v>
      </c>
      <c r="G34" s="5"/>
      <c r="H34" s="5">
        <v>10.813869111938446</v>
      </c>
      <c r="I34" s="5">
        <v>75.6156532776422</v>
      </c>
      <c r="J34" s="5">
        <v>26.77686861674522</v>
      </c>
      <c r="K34" s="6">
        <v>614.9327945427775</v>
      </c>
      <c r="L34" s="1">
        <f t="shared" si="1"/>
        <v>451.7155773962056</v>
      </c>
      <c r="M34" s="1">
        <f t="shared" si="1"/>
        <v>245.96521295508722</v>
      </c>
      <c r="N34" s="1">
        <f t="shared" si="1"/>
        <v>135.50626771059507</v>
      </c>
      <c r="P34" s="1">
        <f>$K34/(1+P$2)^($B34-サマリー!$C$4)</f>
        <v>639.9015318817204</v>
      </c>
      <c r="Q34" s="1">
        <f>$K34/(1+Q$2)^($B34-サマリー!$C$4)</f>
        <v>692.1122778158159</v>
      </c>
      <c r="R34" s="1">
        <f>$K34/(1+R$2)^($B34-サマリー!$C$4)</f>
        <v>747.454655096712</v>
      </c>
      <c r="T34" s="1">
        <v>31</v>
      </c>
      <c r="V34" s="1">
        <f>$U34/(1+V$2)^($B34-サマリー!$C$4)</f>
        <v>0</v>
      </c>
      <c r="W34" s="1">
        <f>$U34/(1+W$2)^($B34-サマリー!$C$4)</f>
        <v>0</v>
      </c>
      <c r="X34" s="1">
        <f>$U34/(1+X$2)^($B34-サマリー!$C$4)</f>
        <v>0</v>
      </c>
    </row>
    <row r="35" spans="2:24" ht="13.5">
      <c r="B35" s="6">
        <v>32</v>
      </c>
      <c r="C35" s="5"/>
      <c r="D35" s="5"/>
      <c r="E35" s="5">
        <v>1346.411610034388</v>
      </c>
      <c r="F35" s="5">
        <v>61.26619678772432</v>
      </c>
      <c r="G35" s="5"/>
      <c r="H35" s="5">
        <v>10.813869111938446</v>
      </c>
      <c r="I35" s="5">
        <v>75.6156532776422</v>
      </c>
      <c r="J35" s="5">
        <v>72.07443878102822</v>
      </c>
      <c r="K35" s="6">
        <v>1566.1817679927212</v>
      </c>
      <c r="L35" s="1">
        <f t="shared" si="1"/>
        <v>1139.0904294619706</v>
      </c>
      <c r="M35" s="1">
        <f t="shared" si="1"/>
        <v>608.2063827016827</v>
      </c>
      <c r="N35" s="1">
        <f t="shared" si="1"/>
        <v>328.68856381811963</v>
      </c>
      <c r="P35" s="1">
        <f>$K35/(1+P$2)^($B35-サマリー!$C$4)</f>
        <v>1613.6386417446686</v>
      </c>
      <c r="Q35" s="1">
        <f>$K35/(1+Q$2)^($B35-サマリー!$C$4)</f>
        <v>1711.4091047933823</v>
      </c>
      <c r="R35" s="1">
        <f>$K35/(1+R$2)^($B35-サマリー!$C$4)</f>
        <v>1813.051169172574</v>
      </c>
      <c r="T35" s="1">
        <v>32</v>
      </c>
      <c r="V35" s="1">
        <f>$U35/(1+V$2)^($B35-サマリー!$C$4)</f>
        <v>0</v>
      </c>
      <c r="W35" s="1">
        <f>$U35/(1+W$2)^($B35-サマリー!$C$4)</f>
        <v>0</v>
      </c>
      <c r="X35" s="1">
        <f>$U35/(1+X$2)^($B35-サマリー!$C$4)</f>
        <v>0</v>
      </c>
    </row>
    <row r="36" spans="2:24" ht="13.5">
      <c r="B36" s="6">
        <v>33</v>
      </c>
      <c r="C36" s="5"/>
      <c r="D36" s="5"/>
      <c r="E36" s="5">
        <v>1124.118644953422</v>
      </c>
      <c r="F36" s="5">
        <v>115.36750846085364</v>
      </c>
      <c r="G36" s="5"/>
      <c r="H36" s="5">
        <v>10.813869111938446</v>
      </c>
      <c r="I36" s="5">
        <v>75.6156532776422</v>
      </c>
      <c r="J36" s="5">
        <v>63.66485611063649</v>
      </c>
      <c r="K36" s="6">
        <v>1389.580531914493</v>
      </c>
      <c r="L36" s="1">
        <f aca="true" t="shared" si="2" ref="L36:N67">$K36/(1+L$2)^$B36</f>
        <v>1000.6412133329817</v>
      </c>
      <c r="M36" s="1">
        <f t="shared" si="2"/>
        <v>523.9083324836324</v>
      </c>
      <c r="N36" s="1">
        <f t="shared" si="2"/>
        <v>277.73898989415875</v>
      </c>
      <c r="P36" s="1">
        <f>$K36/(1+P$2)^($B36-サマリー!$C$4)</f>
        <v>1417.5111006059742</v>
      </c>
      <c r="Q36" s="1">
        <f>$K36/(1+Q$2)^($B36-サマリー!$C$4)</f>
        <v>1474.2059863080856</v>
      </c>
      <c r="R36" s="1">
        <f>$K36/(1+R$2)^($B36-サマリー!$C$4)</f>
        <v>1532.0125364357286</v>
      </c>
      <c r="T36" s="1">
        <v>33</v>
      </c>
      <c r="V36" s="1">
        <f>$U36/(1+V$2)^($B36-サマリー!$C$4)</f>
        <v>0</v>
      </c>
      <c r="W36" s="1">
        <f>$U36/(1+W$2)^($B36-サマリー!$C$4)</f>
        <v>0</v>
      </c>
      <c r="X36" s="1">
        <f>$U36/(1+X$2)^($B36-サマリー!$C$4)</f>
        <v>0</v>
      </c>
    </row>
    <row r="37" spans="2:24" ht="13.5">
      <c r="B37" s="6">
        <v>34</v>
      </c>
      <c r="C37" s="5"/>
      <c r="D37" s="5"/>
      <c r="E37" s="5">
        <v>494.7520293550065</v>
      </c>
      <c r="F37" s="5">
        <v>131.3733243440797</v>
      </c>
      <c r="G37" s="5"/>
      <c r="H37" s="5">
        <v>10.813869111938446</v>
      </c>
      <c r="I37" s="5">
        <v>96.91502036624979</v>
      </c>
      <c r="J37" s="5">
        <v>34.06178447930722</v>
      </c>
      <c r="K37" s="6">
        <v>767.9160276565816</v>
      </c>
      <c r="L37" s="1">
        <f t="shared" si="2"/>
        <v>547.5036559338924</v>
      </c>
      <c r="M37" s="1">
        <f t="shared" si="2"/>
        <v>281.091745354319</v>
      </c>
      <c r="N37" s="1">
        <f t="shared" si="2"/>
        <v>146.1765015697132</v>
      </c>
      <c r="P37" s="1">
        <f>$K37/(1+P$2)^($B37-サマリー!$C$4)</f>
        <v>775.5951879331474</v>
      </c>
      <c r="Q37" s="1">
        <f>$K37/(1+Q$2)^($B37-サマリー!$C$4)</f>
        <v>790.953508486279</v>
      </c>
      <c r="R37" s="1">
        <f>$K37/(1+R$2)^($B37-サマリー!$C$4)</f>
        <v>806.3118290394108</v>
      </c>
      <c r="T37" s="1">
        <v>34</v>
      </c>
      <c r="V37" s="1">
        <f>$U37/(1+V$2)^($B37-サマリー!$C$4)</f>
        <v>0</v>
      </c>
      <c r="W37" s="1">
        <f>$U37/(1+W$2)^($B37-サマリー!$C$4)</f>
        <v>0</v>
      </c>
      <c r="X37" s="1">
        <f>$U37/(1+X$2)^($B37-サマリー!$C$4)</f>
        <v>0</v>
      </c>
    </row>
    <row r="38" spans="2:24" ht="13.5">
      <c r="B38" s="6">
        <v>35</v>
      </c>
      <c r="C38" s="5"/>
      <c r="D38" s="5"/>
      <c r="E38" s="5">
        <v>63.63388884053493</v>
      </c>
      <c r="F38" s="5">
        <v>346.6497076409265</v>
      </c>
      <c r="G38" s="5"/>
      <c r="H38" s="5">
        <v>15.535352203780922</v>
      </c>
      <c r="I38" s="5">
        <v>90.2572092972193</v>
      </c>
      <c r="J38" s="5">
        <v>23.172880219566537</v>
      </c>
      <c r="K38" s="6">
        <v>539.2490382020283</v>
      </c>
      <c r="L38" s="1">
        <f t="shared" si="2"/>
        <v>380.66355293051936</v>
      </c>
      <c r="M38" s="1">
        <f t="shared" si="2"/>
        <v>191.6401554611417</v>
      </c>
      <c r="N38" s="1">
        <f t="shared" si="2"/>
        <v>97.76061201174848</v>
      </c>
      <c r="P38" s="1">
        <f>$K38/(1+P$2)^($B38-サマリー!$C$4)</f>
        <v>539.2490382020283</v>
      </c>
      <c r="Q38" s="1">
        <f>$K38/(1+Q$2)^($B38-サマリー!$C$4)</f>
        <v>539.2490382020283</v>
      </c>
      <c r="R38" s="1">
        <f>$K38/(1+R$2)^($B38-サマリー!$C$4)</f>
        <v>539.2490382020283</v>
      </c>
      <c r="T38" s="1">
        <v>35</v>
      </c>
      <c r="U38">
        <v>800</v>
      </c>
      <c r="V38" s="1">
        <f>$U38/(1+V$2)^($B38-サマリー!$C$4)</f>
        <v>800</v>
      </c>
      <c r="W38" s="1">
        <f>$U38/(1+W$2)^($B38-サマリー!$C$4)</f>
        <v>800</v>
      </c>
      <c r="X38" s="1">
        <f>$U38/(1+X$2)^($B38-サマリー!$C$4)</f>
        <v>800</v>
      </c>
    </row>
    <row r="39" spans="2:24" ht="13.5">
      <c r="B39" s="6">
        <v>36</v>
      </c>
      <c r="C39" s="5"/>
      <c r="D39" s="5"/>
      <c r="E39" s="5">
        <v>160.51562572188442</v>
      </c>
      <c r="F39" s="5">
        <v>346.6497076409265</v>
      </c>
      <c r="G39" s="5"/>
      <c r="H39" s="5">
        <v>15.535352203780922</v>
      </c>
      <c r="I39" s="5">
        <v>90.2572092972193</v>
      </c>
      <c r="J39" s="5">
        <v>28.01696706363407</v>
      </c>
      <c r="K39" s="6">
        <v>640.9748619274453</v>
      </c>
      <c r="L39" s="1">
        <f t="shared" si="2"/>
        <v>447.99332308497884</v>
      </c>
      <c r="M39" s="1">
        <f t="shared" si="2"/>
        <v>221.15711101120144</v>
      </c>
      <c r="N39" s="1">
        <f t="shared" si="2"/>
        <v>110.66906249776697</v>
      </c>
      <c r="P39" s="1">
        <f>$K39/(1+P$2)^($B39-サマリー!$C$4)</f>
        <v>634.6285761657874</v>
      </c>
      <c r="Q39" s="1">
        <f>$K39/(1+Q$2)^($B39-サマリー!$C$4)</f>
        <v>622.3056911916945</v>
      </c>
      <c r="R39" s="1">
        <f>$K39/(1+R$2)^($B39-サマリー!$C$4)</f>
        <v>610.4522494547098</v>
      </c>
      <c r="T39" s="1">
        <v>36</v>
      </c>
      <c r="U39">
        <v>800</v>
      </c>
      <c r="V39" s="1">
        <f>$U39/(1+V$2)^($B39-サマリー!$C$4)</f>
        <v>792.0792079207921</v>
      </c>
      <c r="W39" s="1">
        <f>$U39/(1+W$2)^($B39-サマリー!$C$4)</f>
        <v>776.6990291262135</v>
      </c>
      <c r="X39" s="1">
        <f>$U39/(1+X$2)^($B39-サマリー!$C$4)</f>
        <v>761.9047619047619</v>
      </c>
    </row>
    <row r="40" spans="2:24" ht="13.5">
      <c r="B40" s="6">
        <v>37</v>
      </c>
      <c r="C40" s="5"/>
      <c r="D40" s="5"/>
      <c r="E40" s="5">
        <v>227.8376239397227</v>
      </c>
      <c r="F40" s="5">
        <v>346.6497076409265</v>
      </c>
      <c r="G40" s="5"/>
      <c r="H40" s="5">
        <v>15.535352203780922</v>
      </c>
      <c r="I40" s="5">
        <v>90.2572092972193</v>
      </c>
      <c r="J40" s="5">
        <v>31.383066974525946</v>
      </c>
      <c r="K40" s="6">
        <v>711.6629600561754</v>
      </c>
      <c r="L40" s="1">
        <f t="shared" si="2"/>
        <v>492.4742559493547</v>
      </c>
      <c r="M40" s="1">
        <f t="shared" si="2"/>
        <v>238.3949484768954</v>
      </c>
      <c r="N40" s="1">
        <f t="shared" si="2"/>
        <v>117.02274930017575</v>
      </c>
      <c r="P40" s="1">
        <f>$K40/(1+P$2)^($B40-サマリー!$C$4)</f>
        <v>697.6403882523041</v>
      </c>
      <c r="Q40" s="1">
        <f>$K40/(1+Q$2)^($B40-サマリー!$C$4)</f>
        <v>670.8105948309694</v>
      </c>
      <c r="R40" s="1">
        <f>$K40/(1+R$2)^($B40-サマリー!$C$4)</f>
        <v>645.4992834976647</v>
      </c>
      <c r="T40" s="1">
        <v>37</v>
      </c>
      <c r="U40">
        <v>800</v>
      </c>
      <c r="V40" s="1">
        <f>$U40/(1+V$2)^($B40-サマリー!$C$4)</f>
        <v>784.2368395255367</v>
      </c>
      <c r="W40" s="1">
        <f>$U40/(1+W$2)^($B40-サマリー!$C$4)</f>
        <v>754.0767273070035</v>
      </c>
      <c r="X40" s="1">
        <f>$U40/(1+X$2)^($B40-サマリー!$C$4)</f>
        <v>725.6235827664399</v>
      </c>
    </row>
    <row r="41" spans="2:24" ht="13.5">
      <c r="B41" s="6">
        <v>38</v>
      </c>
      <c r="C41" s="5"/>
      <c r="D41" s="5"/>
      <c r="E41" s="5">
        <v>160.51562572188442</v>
      </c>
      <c r="F41" s="5">
        <v>346.6497076409265</v>
      </c>
      <c r="G41" s="5"/>
      <c r="H41" s="5">
        <v>15.535352203780922</v>
      </c>
      <c r="I41" s="5">
        <v>90.2572092972193</v>
      </c>
      <c r="J41" s="5">
        <v>28.01696706363407</v>
      </c>
      <c r="K41" s="6">
        <v>640.9748619274453</v>
      </c>
      <c r="L41" s="1">
        <f t="shared" si="2"/>
        <v>439.16608478088307</v>
      </c>
      <c r="M41" s="1">
        <f t="shared" si="2"/>
        <v>208.4617881149981</v>
      </c>
      <c r="N41" s="1">
        <f t="shared" si="2"/>
        <v>100.38010203879091</v>
      </c>
      <c r="P41" s="1">
        <f>$K41/(1+P$2)^($B41-サマリー!$C$4)</f>
        <v>622.1238860560607</v>
      </c>
      <c r="Q41" s="1">
        <f>$K41/(1+Q$2)^($B41-サマリー!$C$4)</f>
        <v>586.5827987479447</v>
      </c>
      <c r="R41" s="1">
        <f>$K41/(1+R$2)^($B41-サマリー!$C$4)</f>
        <v>553.6981854464487</v>
      </c>
      <c r="T41" s="1">
        <v>38</v>
      </c>
      <c r="U41">
        <v>800</v>
      </c>
      <c r="V41" s="1">
        <f>$U41/(1+V$2)^($B41-サマリー!$C$4)</f>
        <v>776.4721183421157</v>
      </c>
      <c r="W41" s="1">
        <f>$U41/(1+W$2)^($B41-サマリー!$C$4)</f>
        <v>732.1133274825277</v>
      </c>
      <c r="X41" s="1">
        <f>$U41/(1+X$2)^($B41-サマリー!$C$4)</f>
        <v>691.0700788251808</v>
      </c>
    </row>
    <row r="42" spans="2:24" ht="13.5">
      <c r="B42" s="6">
        <v>39</v>
      </c>
      <c r="C42" s="5"/>
      <c r="D42" s="5"/>
      <c r="E42" s="5">
        <v>226.8936339340069</v>
      </c>
      <c r="F42" s="5">
        <v>346.6497076409265</v>
      </c>
      <c r="G42" s="5"/>
      <c r="H42" s="5">
        <v>15.535352203780922</v>
      </c>
      <c r="I42" s="5">
        <v>90.2572092972193</v>
      </c>
      <c r="J42" s="5">
        <v>31.335867474240217</v>
      </c>
      <c r="K42" s="6">
        <v>710.671770550174</v>
      </c>
      <c r="L42" s="1">
        <f t="shared" si="2"/>
        <v>482.0981746434248</v>
      </c>
      <c r="M42" s="1">
        <f t="shared" si="2"/>
        <v>224.3971315911987</v>
      </c>
      <c r="N42" s="1">
        <f t="shared" si="2"/>
        <v>105.99524936631323</v>
      </c>
      <c r="P42" s="1">
        <f>$K42/(1+P$2)^($B42-サマリー!$C$4)</f>
        <v>682.9416028775191</v>
      </c>
      <c r="Q42" s="1">
        <f>$K42/(1+Q$2)^($B42-サマリー!$C$4)</f>
        <v>631.4226634531399</v>
      </c>
      <c r="R42" s="1">
        <f>$K42/(1+R$2)^($B42-サマリー!$C$4)</f>
        <v>584.6714243963567</v>
      </c>
      <c r="T42" s="1">
        <v>39</v>
      </c>
      <c r="U42">
        <v>800</v>
      </c>
      <c r="V42" s="1">
        <f>$U42/(1+V$2)^($B42-サマリー!$C$4)</f>
        <v>768.784275586253</v>
      </c>
      <c r="W42" s="1">
        <f>$U42/(1+W$2)^($B42-サマリー!$C$4)</f>
        <v>710.7896383325511</v>
      </c>
      <c r="X42" s="1">
        <f>$U42/(1+X$2)^($B42-サマリー!$C$4)</f>
        <v>658.1619798335056</v>
      </c>
    </row>
    <row r="43" spans="2:24" ht="13.5">
      <c r="B43" s="6">
        <v>40</v>
      </c>
      <c r="C43" s="5"/>
      <c r="D43" s="5"/>
      <c r="E43" s="5">
        <v>160.51562572188442</v>
      </c>
      <c r="F43" s="5">
        <v>346.6497076409265</v>
      </c>
      <c r="G43" s="5"/>
      <c r="H43" s="5">
        <v>15.535352203780922</v>
      </c>
      <c r="I43" s="5">
        <v>90.2572092972193</v>
      </c>
      <c r="J43" s="5">
        <v>28.01696706363407</v>
      </c>
      <c r="K43" s="6">
        <v>640.9748619274453</v>
      </c>
      <c r="L43" s="1">
        <f t="shared" si="2"/>
        <v>430.5127779442045</v>
      </c>
      <c r="M43" s="1">
        <f t="shared" si="2"/>
        <v>196.4952286879047</v>
      </c>
      <c r="N43" s="1">
        <f t="shared" si="2"/>
        <v>91.04771159981034</v>
      </c>
      <c r="P43" s="1">
        <f>$K43/(1+P$2)^($B43-サマリー!$C$4)</f>
        <v>609.8655877424377</v>
      </c>
      <c r="Q43" s="1">
        <f>$K43/(1+Q$2)^($B43-サマリー!$C$4)</f>
        <v>552.910546468041</v>
      </c>
      <c r="R43" s="1">
        <f>$K43/(1+R$2)^($B43-サマリー!$C$4)</f>
        <v>502.220576368661</v>
      </c>
      <c r="T43" s="1">
        <v>40</v>
      </c>
      <c r="U43">
        <v>800</v>
      </c>
      <c r="V43" s="1">
        <f>$U43/(1+V$2)^($B43-サマリー!$C$4)</f>
        <v>761.172550085399</v>
      </c>
      <c r="W43" s="1">
        <f>$U43/(1+W$2)^($B43-サマリー!$C$4)</f>
        <v>690.0870275073313</v>
      </c>
      <c r="X43" s="1">
        <f>$U43/(1+X$2)^($B43-サマリー!$C$4)</f>
        <v>626.8209331747671</v>
      </c>
    </row>
    <row r="44" spans="2:24" ht="13.5">
      <c r="B44" s="6">
        <v>41</v>
      </c>
      <c r="C44" s="5"/>
      <c r="D44" s="5"/>
      <c r="E44" s="5">
        <v>102.30740572188445</v>
      </c>
      <c r="F44" s="5">
        <v>346.6497076409265</v>
      </c>
      <c r="G44" s="5"/>
      <c r="H44" s="5">
        <v>15.535352203780922</v>
      </c>
      <c r="I44" s="5">
        <v>90.2572092972193</v>
      </c>
      <c r="J44" s="5">
        <v>25.106556063634116</v>
      </c>
      <c r="K44" s="6">
        <v>579.8562309274453</v>
      </c>
      <c r="L44" s="1">
        <f t="shared" si="2"/>
        <v>385.60619563386297</v>
      </c>
      <c r="M44" s="1">
        <f t="shared" si="2"/>
        <v>172.58145073410157</v>
      </c>
      <c r="N44" s="1">
        <f t="shared" si="2"/>
        <v>78.44387996014898</v>
      </c>
      <c r="P44" s="1">
        <f>$K44/(1+P$2)^($B44-サマリー!$C$4)</f>
        <v>546.2507994776628</v>
      </c>
      <c r="Q44" s="1">
        <f>$K44/(1+Q$2)^($B44-サマリー!$C$4)</f>
        <v>485.620464541657</v>
      </c>
      <c r="R44" s="1">
        <f>$K44/(1+R$2)^($B44-サマリー!$C$4)</f>
        <v>432.69764735374355</v>
      </c>
      <c r="T44" s="1">
        <v>41</v>
      </c>
      <c r="U44">
        <v>800</v>
      </c>
      <c r="V44" s="1">
        <f>$U44/(1+V$2)^($B44-サマリー!$C$4)</f>
        <v>753.6361882033652</v>
      </c>
      <c r="W44" s="1">
        <f>$U44/(1+W$2)^($B44-サマリー!$C$4)</f>
        <v>669.9874053469235</v>
      </c>
      <c r="X44" s="1">
        <f>$U44/(1+X$2)^($B44-サマリー!$C$4)</f>
        <v>596.9723173093022</v>
      </c>
    </row>
    <row r="45" spans="2:24" ht="13.5">
      <c r="B45" s="6">
        <v>42</v>
      </c>
      <c r="C45" s="5"/>
      <c r="D45" s="5"/>
      <c r="E45" s="5">
        <v>245.55533780896255</v>
      </c>
      <c r="F45" s="5">
        <v>346.6497076409265</v>
      </c>
      <c r="G45" s="5"/>
      <c r="H45" s="5">
        <v>15.535352203780922</v>
      </c>
      <c r="I45" s="5">
        <v>90.2572092972193</v>
      </c>
      <c r="J45" s="5">
        <v>32.268952667987946</v>
      </c>
      <c r="K45" s="6">
        <v>730.2665596188773</v>
      </c>
      <c r="L45" s="1">
        <f t="shared" si="2"/>
        <v>480.8213184715538</v>
      </c>
      <c r="M45" s="1">
        <f t="shared" si="2"/>
        <v>211.01725840278996</v>
      </c>
      <c r="N45" s="1">
        <f t="shared" si="2"/>
        <v>94.08726686815413</v>
      </c>
      <c r="P45" s="1">
        <f>$K45/(1+P$2)^($B45-サマリー!$C$4)</f>
        <v>681.1328049053916</v>
      </c>
      <c r="Q45" s="1">
        <f>$K45/(1+Q$2)^($B45-サマリー!$C$4)</f>
        <v>593.7735406440243</v>
      </c>
      <c r="R45" s="1">
        <f>$K45/(1+R$2)^($B45-サマリー!$C$4)</f>
        <v>518.9868099394913</v>
      </c>
      <c r="T45" s="1">
        <v>42</v>
      </c>
      <c r="U45">
        <v>800</v>
      </c>
      <c r="V45" s="1">
        <f>$U45/(1+V$2)^($B45-サマリー!$C$4)</f>
        <v>746.1744437657084</v>
      </c>
      <c r="W45" s="1">
        <f>$U45/(1+W$2)^($B45-サマリー!$C$4)</f>
        <v>650.473209074683</v>
      </c>
      <c r="X45" s="1">
        <f>$U45/(1+X$2)^($B45-サマリー!$C$4)</f>
        <v>568.5450641040972</v>
      </c>
    </row>
    <row r="46" spans="2:24" ht="13.5">
      <c r="B46" s="6">
        <v>43</v>
      </c>
      <c r="C46" s="5"/>
      <c r="D46" s="5"/>
      <c r="E46" s="5">
        <v>102.30740572188445</v>
      </c>
      <c r="F46" s="5">
        <v>346.6497076409265</v>
      </c>
      <c r="G46" s="5"/>
      <c r="H46" s="5">
        <v>15.535352203780922</v>
      </c>
      <c r="I46" s="5">
        <v>111.55657638582692</v>
      </c>
      <c r="J46" s="5">
        <v>26.171524418064564</v>
      </c>
      <c r="K46" s="6">
        <v>602.2205663704833</v>
      </c>
      <c r="L46" s="1">
        <f t="shared" si="2"/>
        <v>392.5875386795178</v>
      </c>
      <c r="M46" s="1">
        <f t="shared" si="2"/>
        <v>168.94872578013357</v>
      </c>
      <c r="N46" s="1">
        <f t="shared" si="2"/>
        <v>73.89511391457081</v>
      </c>
      <c r="P46" s="1">
        <f>$K46/(1+P$2)^($B46-サマリー!$C$4)</f>
        <v>556.140589276937</v>
      </c>
      <c r="Q46" s="1">
        <f>$K46/(1+Q$2)^($B46-サマリー!$C$4)</f>
        <v>475.398476186628</v>
      </c>
      <c r="R46" s="1">
        <f>$K46/(1+R$2)^($B46-サマリー!$C$4)</f>
        <v>407.6065839427526</v>
      </c>
      <c r="T46" s="1">
        <v>43</v>
      </c>
      <c r="U46">
        <v>800</v>
      </c>
      <c r="V46" s="1">
        <f>$U46/(1+V$2)^($B46-サマリー!$C$4)</f>
        <v>738.7865779858497</v>
      </c>
      <c r="W46" s="1">
        <f>$U46/(1+W$2)^($B46-サマリー!$C$4)</f>
        <v>631.5273874511486</v>
      </c>
      <c r="X46" s="1">
        <f>$U46/(1+X$2)^($B46-サマリー!$C$4)</f>
        <v>541.4714896229498</v>
      </c>
    </row>
    <row r="47" spans="2:24" ht="13.5">
      <c r="B47" s="6">
        <v>44</v>
      </c>
      <c r="C47" s="5"/>
      <c r="D47" s="5"/>
      <c r="E47" s="5">
        <v>10.153604832761323</v>
      </c>
      <c r="F47" s="5">
        <v>346.6497076409265</v>
      </c>
      <c r="G47" s="5"/>
      <c r="H47" s="5">
        <v>15.535352203780922</v>
      </c>
      <c r="I47" s="5">
        <v>90.2572092972193</v>
      </c>
      <c r="J47" s="5">
        <v>20.498866019177967</v>
      </c>
      <c r="K47" s="6">
        <v>483.094739993866</v>
      </c>
      <c r="L47" s="1">
        <f t="shared" si="2"/>
        <v>311.8113089760699</v>
      </c>
      <c r="M47" s="1">
        <f t="shared" si="2"/>
        <v>131.58137543762382</v>
      </c>
      <c r="N47" s="1">
        <f t="shared" si="2"/>
        <v>56.455095938917644</v>
      </c>
      <c r="P47" s="1">
        <f>$K47/(1+P$2)^($B47-サマリー!$C$4)</f>
        <v>441.71275965721793</v>
      </c>
      <c r="Q47" s="1">
        <f>$K47/(1+Q$2)^($B47-サマリー!$C$4)</f>
        <v>370.2518920384929</v>
      </c>
      <c r="R47" s="1">
        <f>$K47/(1+R$2)^($B47-サマリー!$C$4)</f>
        <v>311.40717677796454</v>
      </c>
      <c r="T47" s="1">
        <v>44</v>
      </c>
      <c r="U47">
        <v>800</v>
      </c>
      <c r="V47" s="1">
        <f>$U47/(1+V$2)^($B47-サマリー!$C$4)</f>
        <v>731.4718593919304</v>
      </c>
      <c r="W47" s="1">
        <f>$U47/(1+W$2)^($B47-サマリー!$C$4)</f>
        <v>613.1333858749016</v>
      </c>
      <c r="X47" s="1">
        <f>$U47/(1+X$2)^($B47-サマリー!$C$4)</f>
        <v>515.6871329742378</v>
      </c>
    </row>
    <row r="48" spans="2:24" ht="13.5">
      <c r="B48" s="6">
        <v>45</v>
      </c>
      <c r="C48" s="5"/>
      <c r="D48" s="5"/>
      <c r="E48" s="5">
        <v>9.049092455052497</v>
      </c>
      <c r="F48" s="5">
        <v>346.66330763889425</v>
      </c>
      <c r="G48" s="5"/>
      <c r="H48" s="5">
        <v>15.535352203780922</v>
      </c>
      <c r="I48" s="5">
        <v>93.1820675382712</v>
      </c>
      <c r="J48" s="5">
        <v>20.590563312243432</v>
      </c>
      <c r="K48" s="6">
        <v>485.02038314824233</v>
      </c>
      <c r="L48" s="1">
        <f t="shared" si="2"/>
        <v>309.9546600166324</v>
      </c>
      <c r="M48" s="1">
        <f t="shared" si="2"/>
        <v>128.25812261747268</v>
      </c>
      <c r="N48" s="1">
        <f t="shared" si="2"/>
        <v>53.981075397564744</v>
      </c>
      <c r="P48" s="1">
        <f>$K48/(1+P$2)^($B48-サマリー!$C$4)</f>
        <v>439.08262562429616</v>
      </c>
      <c r="Q48" s="1">
        <f>$K48/(1+Q$2)^($B48-サマリー!$C$4)</f>
        <v>360.9007157014853</v>
      </c>
      <c r="R48" s="1">
        <f>$K48/(1+R$2)^($B48-サマリー!$C$4)</f>
        <v>297.76044145212313</v>
      </c>
      <c r="T48" s="1">
        <v>45</v>
      </c>
      <c r="U48">
        <v>800</v>
      </c>
      <c r="V48" s="1">
        <f>$U48/(1+V$2)^($B48-サマリー!$C$4)</f>
        <v>724.2295637543865</v>
      </c>
      <c r="W48" s="1">
        <f>$U48/(1+W$2)^($B48-サマリー!$C$4)</f>
        <v>595.2751319173801</v>
      </c>
      <c r="X48" s="1">
        <f>$U48/(1+X$2)^($B48-サマリー!$C$4)</f>
        <v>491.13060283260745</v>
      </c>
    </row>
    <row r="49" spans="2:24" ht="13.5">
      <c r="B49" s="6">
        <v>46</v>
      </c>
      <c r="C49" s="5"/>
      <c r="D49" s="5"/>
      <c r="E49" s="5">
        <v>4.713605645693951</v>
      </c>
      <c r="F49" s="5">
        <v>346.810188210002</v>
      </c>
      <c r="G49" s="5"/>
      <c r="H49" s="5">
        <v>15.535352203780922</v>
      </c>
      <c r="I49" s="5">
        <v>93.1820675382712</v>
      </c>
      <c r="J49" s="5">
        <v>20.38113300033092</v>
      </c>
      <c r="K49" s="6">
        <v>480.62234659807905</v>
      </c>
      <c r="L49" s="1">
        <f t="shared" si="2"/>
        <v>304.10304271313476</v>
      </c>
      <c r="M49" s="1">
        <f t="shared" si="2"/>
        <v>123.39331250959353</v>
      </c>
      <c r="N49" s="1">
        <f t="shared" si="2"/>
        <v>50.94437074613907</v>
      </c>
      <c r="P49" s="1">
        <f>$K49/(1+P$2)^($B49-サマリー!$C$4)</f>
        <v>430.79320842492126</v>
      </c>
      <c r="Q49" s="1">
        <f>$K49/(1+Q$2)^($B49-サマリー!$C$4)</f>
        <v>347.21180919127704</v>
      </c>
      <c r="R49" s="1">
        <f>$K49/(1+R$2)^($B49-サマリー!$C$4)</f>
        <v>281.0099319280202</v>
      </c>
      <c r="T49" s="1">
        <v>46</v>
      </c>
      <c r="U49">
        <v>800</v>
      </c>
      <c r="V49" s="1">
        <f>$U49/(1+V$2)^($B49-サマリー!$C$4)</f>
        <v>717.0589740142442</v>
      </c>
      <c r="W49" s="1">
        <f>$U49/(1+W$2)^($B49-サマリー!$C$4)</f>
        <v>577.9370212790099</v>
      </c>
      <c r="X49" s="1">
        <f>$U49/(1+X$2)^($B49-サマリー!$C$4)</f>
        <v>467.74343126914994</v>
      </c>
    </row>
    <row r="50" spans="2:24" ht="13.5">
      <c r="B50" s="6">
        <v>47</v>
      </c>
      <c r="C50" s="5"/>
      <c r="D50" s="5"/>
      <c r="E50" s="5">
        <v>99.80050116624152</v>
      </c>
      <c r="F50" s="5">
        <v>346.810188210002</v>
      </c>
      <c r="G50" s="5"/>
      <c r="H50" s="5">
        <v>15.535352203780922</v>
      </c>
      <c r="I50" s="5">
        <v>93.1820675382712</v>
      </c>
      <c r="J50" s="5">
        <v>25.135477776358357</v>
      </c>
      <c r="K50" s="6">
        <v>580.463586894654</v>
      </c>
      <c r="L50" s="1">
        <f t="shared" si="2"/>
        <v>363.6389653282042</v>
      </c>
      <c r="M50" s="1">
        <f t="shared" si="2"/>
        <v>144.68563678372385</v>
      </c>
      <c r="N50" s="1">
        <f t="shared" si="2"/>
        <v>58.59734310595154</v>
      </c>
      <c r="P50" s="1">
        <f>$K50/(1+P$2)^($B50-サマリー!$C$4)</f>
        <v>515.1319604842929</v>
      </c>
      <c r="Q50" s="1">
        <f>$K50/(1+Q$2)^($B50-サマリー!$C$4)</f>
        <v>407.1254810325559</v>
      </c>
      <c r="R50" s="1">
        <f>$K50/(1+R$2)^($B50-サマリー!$C$4)</f>
        <v>323.2238450725046</v>
      </c>
      <c r="T50" s="1">
        <v>47</v>
      </c>
      <c r="U50">
        <v>800</v>
      </c>
      <c r="V50" s="1">
        <f>$U50/(1+V$2)^($B50-サマリー!$C$4)</f>
        <v>709.9593802121229</v>
      </c>
      <c r="W50" s="1">
        <f>$U50/(1+W$2)^($B50-サマリー!$C$4)</f>
        <v>561.1039041543786</v>
      </c>
      <c r="X50" s="1">
        <f>$U50/(1+X$2)^($B50-サマリー!$C$4)</f>
        <v>445.4699345420476</v>
      </c>
    </row>
    <row r="51" spans="2:24" ht="13.5">
      <c r="B51" s="6">
        <v>48</v>
      </c>
      <c r="C51" s="5"/>
      <c r="D51" s="5"/>
      <c r="E51" s="5">
        <v>62.92182564569395</v>
      </c>
      <c r="F51" s="5">
        <v>371.5899768375896</v>
      </c>
      <c r="G51" s="5"/>
      <c r="H51" s="5">
        <v>15.535352203780922</v>
      </c>
      <c r="I51" s="5">
        <v>93.1820675382712</v>
      </c>
      <c r="J51" s="5">
        <v>24.530533431710296</v>
      </c>
      <c r="K51" s="6">
        <v>567.759755657046</v>
      </c>
      <c r="L51" s="1">
        <f t="shared" si="2"/>
        <v>352.15889602355674</v>
      </c>
      <c r="M51" s="1">
        <f t="shared" si="2"/>
        <v>137.39718009607392</v>
      </c>
      <c r="N51" s="1">
        <f t="shared" si="2"/>
        <v>54.58562030684037</v>
      </c>
      <c r="P51" s="1">
        <f>$K51/(1+P$2)^($B51-サマリー!$C$4)</f>
        <v>498.86926266789936</v>
      </c>
      <c r="Q51" s="1">
        <f>$K51/(1+Q$2)^($B51-サマリー!$C$4)</f>
        <v>386.6167664088647</v>
      </c>
      <c r="R51" s="1">
        <f>$K51/(1+R$2)^($B51-サマリー!$C$4)</f>
        <v>301.0951204620871</v>
      </c>
      <c r="T51" s="1">
        <v>48</v>
      </c>
      <c r="U51">
        <v>800</v>
      </c>
      <c r="V51" s="1">
        <f>$U51/(1+V$2)^($B51-サマリー!$C$4)</f>
        <v>702.9300794179435</v>
      </c>
      <c r="W51" s="1">
        <f>$U51/(1+W$2)^($B51-サマリー!$C$4)</f>
        <v>544.7610719945424</v>
      </c>
      <c r="X51" s="1">
        <f>$U51/(1+X$2)^($B51-サマリー!$C$4)</f>
        <v>424.25708051623576</v>
      </c>
    </row>
    <row r="52" spans="2:24" ht="13.5">
      <c r="B52" s="6">
        <v>49</v>
      </c>
      <c r="C52" s="5"/>
      <c r="D52" s="5"/>
      <c r="E52" s="5">
        <v>524.0942699752824</v>
      </c>
      <c r="F52" s="5">
        <v>371.5899768375896</v>
      </c>
      <c r="G52" s="5"/>
      <c r="H52" s="5">
        <v>15.535352203780922</v>
      </c>
      <c r="I52" s="5">
        <v>93.1820675382712</v>
      </c>
      <c r="J52" s="5">
        <v>47.58915564818972</v>
      </c>
      <c r="K52" s="6">
        <v>1051.9908222031138</v>
      </c>
      <c r="L52" s="1">
        <f t="shared" si="2"/>
        <v>646.0477757471022</v>
      </c>
      <c r="M52" s="1">
        <f t="shared" si="2"/>
        <v>247.1655510509258</v>
      </c>
      <c r="N52" s="1">
        <f t="shared" si="2"/>
        <v>96.32439645869303</v>
      </c>
      <c r="P52" s="1">
        <f>$K52/(1+P$2)^($B52-サマリー!$C$4)</f>
        <v>915.1930596512158</v>
      </c>
      <c r="Q52" s="1">
        <f>$K52/(1+Q$2)^($B52-サマリー!$C$4)</f>
        <v>695.4898641162478</v>
      </c>
      <c r="R52" s="1">
        <f>$K52/(1+R$2)^($B52-サマリー!$C$4)</f>
        <v>531.3268511401996</v>
      </c>
      <c r="T52" s="1">
        <v>49</v>
      </c>
      <c r="U52">
        <v>800</v>
      </c>
      <c r="V52" s="1">
        <f>$U52/(1+V$2)^($B52-サマリー!$C$4)</f>
        <v>695.9703756613301</v>
      </c>
      <c r="W52" s="1">
        <f>$U52/(1+W$2)^($B52-サマリー!$C$4)</f>
        <v>528.8942446548954</v>
      </c>
      <c r="X52" s="1">
        <f>$U52/(1+X$2)^($B52-サマリー!$C$4)</f>
        <v>404.05436239641506</v>
      </c>
    </row>
    <row r="53" spans="2:24" ht="13.5">
      <c r="B53" s="6">
        <v>50</v>
      </c>
      <c r="C53" s="5"/>
      <c r="D53" s="5"/>
      <c r="E53" s="5">
        <v>165.57339022355066</v>
      </c>
      <c r="F53" s="5">
        <v>371.5899768375896</v>
      </c>
      <c r="G53" s="5"/>
      <c r="H53" s="5">
        <v>15.535352203780922</v>
      </c>
      <c r="I53" s="5">
        <v>93.1820675382712</v>
      </c>
      <c r="J53" s="5">
        <v>29.663111660603136</v>
      </c>
      <c r="K53" s="6">
        <v>675.5438984637955</v>
      </c>
      <c r="L53" s="1">
        <f t="shared" si="2"/>
        <v>410.756918047717</v>
      </c>
      <c r="M53" s="1">
        <f t="shared" si="2"/>
        <v>154.09634594836245</v>
      </c>
      <c r="N53" s="1">
        <f t="shared" si="2"/>
        <v>58.90994567949441</v>
      </c>
      <c r="P53" s="1">
        <f>$K53/(1+P$2)^($B53-サマリー!$C$4)</f>
        <v>581.8793821653061</v>
      </c>
      <c r="Q53" s="1">
        <f>$K53/(1+Q$2)^($B53-サマリー!$C$4)</f>
        <v>433.6059222199423</v>
      </c>
      <c r="R53" s="1">
        <f>$K53/(1+R$2)^($B53-サマリー!$C$4)</f>
        <v>324.9481656721159</v>
      </c>
      <c r="T53" s="1">
        <v>50</v>
      </c>
      <c r="U53">
        <v>800</v>
      </c>
      <c r="V53" s="1">
        <f>$U53/(1+V$2)^($B53-サマリー!$C$4)</f>
        <v>689.0795798627032</v>
      </c>
      <c r="W53" s="1">
        <f>$U53/(1+W$2)^($B53-サマリー!$C$4)</f>
        <v>513.4895579173741</v>
      </c>
      <c r="X53" s="1">
        <f>$U53/(1+X$2)^($B53-サマリー!$C$4)</f>
        <v>384.81367847277613</v>
      </c>
    </row>
    <row r="54" spans="2:24" ht="13.5">
      <c r="B54" s="6">
        <v>51</v>
      </c>
      <c r="C54" s="5"/>
      <c r="D54" s="5"/>
      <c r="E54" s="5">
        <v>272.13341272945485</v>
      </c>
      <c r="F54" s="5">
        <v>371.5899768375896</v>
      </c>
      <c r="G54" s="5"/>
      <c r="H54" s="5">
        <v>15.535352203780922</v>
      </c>
      <c r="I54" s="5">
        <v>93.1820675382712</v>
      </c>
      <c r="J54" s="5">
        <v>34.99111278589828</v>
      </c>
      <c r="K54" s="6">
        <v>787.4319220949949</v>
      </c>
      <c r="L54" s="1">
        <f t="shared" si="2"/>
        <v>474.0486934982188</v>
      </c>
      <c r="M54" s="1">
        <f t="shared" si="2"/>
        <v>174.38718085662362</v>
      </c>
      <c r="N54" s="1">
        <f t="shared" si="2"/>
        <v>65.39714127972266</v>
      </c>
      <c r="P54" s="1">
        <f>$K54/(1+P$2)^($B54-サマリー!$C$4)</f>
        <v>671.5386857025987</v>
      </c>
      <c r="Q54" s="1">
        <f>$K54/(1+Q$2)^($B54-サマリー!$C$4)</f>
        <v>490.7015407361495</v>
      </c>
      <c r="R54" s="1">
        <f>$K54/(1+R$2)^($B54-サマリー!$C$4)</f>
        <v>360.7316362955518</v>
      </c>
      <c r="T54" s="1">
        <v>51</v>
      </c>
      <c r="U54">
        <v>800</v>
      </c>
      <c r="V54" s="1">
        <f>$U54/(1+V$2)^($B54-サマリー!$C$4)</f>
        <v>682.2570097650525</v>
      </c>
      <c r="W54" s="1">
        <f>$U54/(1+W$2)^($B54-サマリー!$C$4)</f>
        <v>498.5335513760915</v>
      </c>
      <c r="X54" s="1">
        <f>$U54/(1+X$2)^($B54-サマリー!$C$4)</f>
        <v>366.4892175931202</v>
      </c>
    </row>
    <row r="55" spans="2:24" ht="13.5">
      <c r="B55" s="6">
        <v>52</v>
      </c>
      <c r="C55" s="5"/>
      <c r="D55" s="5"/>
      <c r="E55" s="5">
        <v>926.7427178400518</v>
      </c>
      <c r="F55" s="5">
        <v>371.5899768375896</v>
      </c>
      <c r="G55" s="5"/>
      <c r="H55" s="5">
        <v>15.535352203780922</v>
      </c>
      <c r="I55" s="5">
        <v>114.4814346268788</v>
      </c>
      <c r="J55" s="5">
        <v>68.78654639585875</v>
      </c>
      <c r="K55" s="6">
        <v>1497.13602790416</v>
      </c>
      <c r="L55" s="1">
        <f t="shared" si="2"/>
        <v>892.3799929480713</v>
      </c>
      <c r="M55" s="1">
        <f t="shared" si="2"/>
        <v>321.90340972122686</v>
      </c>
      <c r="N55" s="1">
        <f t="shared" si="2"/>
        <v>118.41799675090135</v>
      </c>
      <c r="P55" s="1">
        <f>$K55/(1+P$2)^($B55-サマリー!$C$4)</f>
        <v>1264.1479574374016</v>
      </c>
      <c r="Q55" s="1">
        <f>$K55/(1+Q$2)^($B55-サマリー!$C$4)</f>
        <v>905.7919185487332</v>
      </c>
      <c r="R55" s="1">
        <f>$K55/(1+R$2)^($B55-サマリー!$C$4)</f>
        <v>653.1954898774611</v>
      </c>
      <c r="T55" s="1">
        <v>52</v>
      </c>
      <c r="U55">
        <v>800</v>
      </c>
      <c r="V55" s="1">
        <f>$U55/(1+V$2)^($B55-サマリー!$C$4)</f>
        <v>675.5019898663886</v>
      </c>
      <c r="W55" s="1">
        <f>$U55/(1+W$2)^($B55-サマリー!$C$4)</f>
        <v>484.01315667581696</v>
      </c>
      <c r="X55" s="1">
        <f>$U55/(1+X$2)^($B55-サマリー!$C$4)</f>
        <v>349.03735008868586</v>
      </c>
    </row>
    <row r="56" spans="2:24" ht="13.5">
      <c r="B56" s="6">
        <v>53</v>
      </c>
      <c r="C56" s="5"/>
      <c r="D56" s="5"/>
      <c r="E56" s="5">
        <v>336.424844731974</v>
      </c>
      <c r="F56" s="5">
        <v>371.5899768375896</v>
      </c>
      <c r="G56" s="5"/>
      <c r="H56" s="5">
        <v>15.535352203780922</v>
      </c>
      <c r="I56" s="5">
        <v>93.1820675382712</v>
      </c>
      <c r="J56" s="5">
        <v>38.205684386024245</v>
      </c>
      <c r="K56" s="6">
        <v>854.9379256976399</v>
      </c>
      <c r="L56" s="1">
        <f t="shared" si="2"/>
        <v>504.5471677919378</v>
      </c>
      <c r="M56" s="1">
        <f t="shared" si="2"/>
        <v>178.46854121148132</v>
      </c>
      <c r="N56" s="1">
        <f t="shared" si="2"/>
        <v>64.4023526192596</v>
      </c>
      <c r="P56" s="1">
        <f>$K56/(1+P$2)^($B56-サマリー!$C$4)</f>
        <v>714.7429084418297</v>
      </c>
      <c r="Q56" s="1">
        <f>$K56/(1+Q$2)^($B56-サマリー!$C$4)</f>
        <v>502.1859274014439</v>
      </c>
      <c r="R56" s="1">
        <f>$K56/(1+R$2)^($B56-サマリー!$C$4)</f>
        <v>355.24436675693096</v>
      </c>
      <c r="T56" s="1">
        <v>53</v>
      </c>
      <c r="U56">
        <v>800</v>
      </c>
      <c r="V56" s="1">
        <f>$U56/(1+V$2)^($B56-サマリー!$C$4)</f>
        <v>668.81385135286</v>
      </c>
      <c r="W56" s="1">
        <f>$U56/(1+W$2)^($B56-サマリー!$C$4)</f>
        <v>469.9156860930262</v>
      </c>
      <c r="X56" s="1">
        <f>$U56/(1+X$2)^($B56-サマリー!$C$4)</f>
        <v>332.4165238939865</v>
      </c>
    </row>
    <row r="57" spans="2:24" ht="13.5">
      <c r="B57" s="6">
        <v>54</v>
      </c>
      <c r="C57" s="5"/>
      <c r="D57" s="5"/>
      <c r="E57" s="5">
        <v>239.84552758377674</v>
      </c>
      <c r="F57" s="5">
        <v>371.5899768375896</v>
      </c>
      <c r="G57" s="5"/>
      <c r="H57" s="5">
        <v>15.535352203780922</v>
      </c>
      <c r="I57" s="5">
        <v>93.1820675382712</v>
      </c>
      <c r="J57" s="5">
        <v>33.37671852861445</v>
      </c>
      <c r="K57" s="6">
        <v>753.5296426920329</v>
      </c>
      <c r="L57" s="1">
        <f t="shared" si="2"/>
        <v>440.29743678457237</v>
      </c>
      <c r="M57" s="1">
        <f t="shared" si="2"/>
        <v>152.7179927889648</v>
      </c>
      <c r="N57" s="1">
        <f t="shared" si="2"/>
        <v>54.06026766782281</v>
      </c>
      <c r="P57" s="1">
        <f>$K57/(1+P$2)^($B57-サマリー!$C$4)</f>
        <v>623.7265624225286</v>
      </c>
      <c r="Q57" s="1">
        <f>$K57/(1+Q$2)^($B57-サマリー!$C$4)</f>
        <v>429.72742601584895</v>
      </c>
      <c r="R57" s="1">
        <f>$K57/(1+R$2)^($B57-サマリー!$C$4)</f>
        <v>298.197267231861</v>
      </c>
      <c r="T57" s="1">
        <v>54</v>
      </c>
      <c r="U57">
        <v>800</v>
      </c>
      <c r="V57" s="1">
        <f>$U57/(1+V$2)^($B57-サマリー!$C$4)</f>
        <v>662.1919320325347</v>
      </c>
      <c r="W57" s="1">
        <f>$U57/(1+W$2)^($B57-サマリー!$C$4)</f>
        <v>456.22882144954</v>
      </c>
      <c r="X57" s="1">
        <f>$U57/(1+X$2)^($B57-サマリー!$C$4)</f>
        <v>316.5871656133205</v>
      </c>
    </row>
    <row r="58" spans="2:24" ht="13.5">
      <c r="B58" s="6">
        <v>55</v>
      </c>
      <c r="C58" s="5"/>
      <c r="D58" s="5"/>
      <c r="E58" s="5">
        <v>102.8076002969612</v>
      </c>
      <c r="F58" s="5">
        <v>371.5899768375896</v>
      </c>
      <c r="G58" s="5"/>
      <c r="H58" s="5">
        <v>15.535352203780922</v>
      </c>
      <c r="I58" s="5">
        <v>93.1820675382712</v>
      </c>
      <c r="J58" s="5">
        <v>26.5248221642737</v>
      </c>
      <c r="K58" s="6">
        <v>609.6398190408765</v>
      </c>
      <c r="L58" s="1">
        <f t="shared" si="2"/>
        <v>352.69375304063834</v>
      </c>
      <c r="M58" s="1">
        <f t="shared" si="2"/>
        <v>119.9571024038801</v>
      </c>
      <c r="N58" s="1">
        <f t="shared" si="2"/>
        <v>41.654495287854715</v>
      </c>
      <c r="P58" s="1">
        <f>$K58/(1+P$2)^($B58-サマリー!$C$4)</f>
        <v>499.6269425923798</v>
      </c>
      <c r="Q58" s="1">
        <f>$K58/(1+Q$2)^($B58-サマリー!$C$4)</f>
        <v>337.5427865894781</v>
      </c>
      <c r="R58" s="1">
        <f>$K58/(1+R$2)^($B58-サマリー!$C$4)</f>
        <v>229.76683613710563</v>
      </c>
      <c r="T58" s="1">
        <v>55</v>
      </c>
      <c r="U58">
        <v>800</v>
      </c>
      <c r="V58" s="1">
        <f>$U58/(1+V$2)^($B58-サマリー!$C$4)</f>
        <v>655.6355762698363</v>
      </c>
      <c r="W58" s="1">
        <f>$U58/(1+W$2)^($B58-サマリー!$C$4)</f>
        <v>442.940603349068</v>
      </c>
      <c r="X58" s="1">
        <f>$U58/(1+X$2)^($B58-サマリー!$C$4)</f>
        <v>301.51158629840046</v>
      </c>
    </row>
    <row r="59" spans="2:24" ht="13.5">
      <c r="B59" s="6">
        <v>56</v>
      </c>
      <c r="C59" s="5"/>
      <c r="D59" s="5"/>
      <c r="E59" s="5">
        <v>102.02178979285218</v>
      </c>
      <c r="F59" s="5">
        <v>371.5899768375896</v>
      </c>
      <c r="G59" s="5"/>
      <c r="H59" s="5">
        <v>15.535352203780922</v>
      </c>
      <c r="I59" s="5">
        <v>93.1820675382712</v>
      </c>
      <c r="J59" s="5">
        <v>26.4855316390682</v>
      </c>
      <c r="K59" s="6">
        <v>608.814718011562</v>
      </c>
      <c r="L59" s="1">
        <f t="shared" si="2"/>
        <v>348.72911775014165</v>
      </c>
      <c r="M59" s="1">
        <f t="shared" si="2"/>
        <v>116.30558214438065</v>
      </c>
      <c r="N59" s="1">
        <f t="shared" si="2"/>
        <v>39.61725628887678</v>
      </c>
      <c r="P59" s="1">
        <f>$K59/(1+P$2)^($B59-サマリー!$C$4)</f>
        <v>494.0106293132035</v>
      </c>
      <c r="Q59" s="1">
        <f>$K59/(1+Q$2)^($B59-サマリー!$C$4)</f>
        <v>327.26791082989564</v>
      </c>
      <c r="R59" s="1">
        <f>$K59/(1+R$2)^($B59-サマリー!$C$4)</f>
        <v>218.52939451128506</v>
      </c>
      <c r="T59" s="1">
        <v>56</v>
      </c>
      <c r="U59">
        <v>800</v>
      </c>
      <c r="V59" s="1">
        <f>$U59/(1+V$2)^($B59-サマリー!$C$4)</f>
        <v>649.1441349206301</v>
      </c>
      <c r="W59" s="1">
        <f>$U59/(1+W$2)^($B59-サマリー!$C$4)</f>
        <v>430.0394207272505</v>
      </c>
      <c r="X59" s="1">
        <f>$U59/(1+X$2)^($B59-サマリー!$C$4)</f>
        <v>287.15389171276234</v>
      </c>
    </row>
    <row r="60" spans="2:24" ht="13.5">
      <c r="B60" s="6">
        <v>57</v>
      </c>
      <c r="C60" s="5"/>
      <c r="D60" s="5"/>
      <c r="E60" s="5">
        <v>380.01217218209774</v>
      </c>
      <c r="F60" s="5">
        <v>371.5899768375896</v>
      </c>
      <c r="G60" s="5"/>
      <c r="H60" s="5">
        <v>15.535352203780922</v>
      </c>
      <c r="I60" s="5">
        <v>93.1820675382712</v>
      </c>
      <c r="J60" s="5">
        <v>40.3850507585305</v>
      </c>
      <c r="K60" s="6">
        <v>900.70461952027</v>
      </c>
      <c r="L60" s="1">
        <f t="shared" si="2"/>
        <v>510.81552079102573</v>
      </c>
      <c r="M60" s="1">
        <f t="shared" si="2"/>
        <v>167.05542437145243</v>
      </c>
      <c r="N60" s="1">
        <f t="shared" si="2"/>
        <v>55.82032274223529</v>
      </c>
      <c r="P60" s="1">
        <f>$K60/(1+P$2)^($B60-サマリー!$C$4)</f>
        <v>723.6226745761148</v>
      </c>
      <c r="Q60" s="1">
        <f>$K60/(1+Q$2)^($B60-サマリー!$C$4)</f>
        <v>470.07098643793137</v>
      </c>
      <c r="R60" s="1">
        <f>$K60/(1+R$2)^($B60-サマリー!$C$4)</f>
        <v>307.9057580701291</v>
      </c>
      <c r="T60" s="1">
        <v>57</v>
      </c>
      <c r="U60">
        <v>800</v>
      </c>
      <c r="V60" s="1">
        <f>$U60/(1+V$2)^($B60-サマリー!$C$4)</f>
        <v>642.7169652679504</v>
      </c>
      <c r="W60" s="1">
        <f>$U60/(1+W$2)^($B60-サマリー!$C$4)</f>
        <v>417.51400070606843</v>
      </c>
      <c r="X60" s="1">
        <f>$U60/(1+X$2)^($B60-サマリー!$C$4)</f>
        <v>273.47989686929753</v>
      </c>
    </row>
    <row r="61" spans="2:24" ht="13.5">
      <c r="B61" s="6">
        <v>58</v>
      </c>
      <c r="C61" s="5"/>
      <c r="D61" s="5"/>
      <c r="E61" s="5">
        <v>101.72232812511074</v>
      </c>
      <c r="F61" s="5">
        <v>371.5899768375896</v>
      </c>
      <c r="G61" s="5"/>
      <c r="H61" s="5">
        <v>15.535352203780922</v>
      </c>
      <c r="I61" s="5">
        <v>93.1820675382712</v>
      </c>
      <c r="J61" s="5">
        <v>26.470558555681123</v>
      </c>
      <c r="K61" s="6">
        <v>608.5002832604335</v>
      </c>
      <c r="L61" s="1">
        <f t="shared" si="2"/>
        <v>341.68121703781986</v>
      </c>
      <c r="M61" s="1">
        <f t="shared" si="2"/>
        <v>109.57254572489666</v>
      </c>
      <c r="N61" s="1">
        <f t="shared" si="2"/>
        <v>35.91546045407174</v>
      </c>
      <c r="P61" s="1">
        <f>$K61/(1+P$2)^($B61-サマリー!$C$4)</f>
        <v>484.02655373989376</v>
      </c>
      <c r="Q61" s="1">
        <f>$K61/(1+Q$2)^($B61-サマリー!$C$4)</f>
        <v>308.32207244519356</v>
      </c>
      <c r="R61" s="1">
        <f>$K61/(1+R$2)^($B61-サマリー!$C$4)</f>
        <v>198.1102317988115</v>
      </c>
      <c r="T61" s="1">
        <v>58</v>
      </c>
      <c r="U61">
        <v>800</v>
      </c>
      <c r="V61" s="1">
        <f>$U61/(1+V$2)^($B61-サマリー!$C$4)</f>
        <v>636.3534309583669</v>
      </c>
      <c r="W61" s="1">
        <f>$U61/(1+W$2)^($B61-サマリー!$C$4)</f>
        <v>405.35339874375575</v>
      </c>
      <c r="X61" s="1">
        <f>$U61/(1+X$2)^($B61-サマリー!$C$4)</f>
        <v>260.4570446374261</v>
      </c>
    </row>
    <row r="62" spans="2:24" ht="13.5">
      <c r="B62" s="6">
        <v>59</v>
      </c>
      <c r="C62" s="5"/>
      <c r="D62" s="5"/>
      <c r="E62" s="5">
        <v>326.6414232195753</v>
      </c>
      <c r="F62" s="5">
        <v>371.5899768375896</v>
      </c>
      <c r="G62" s="5"/>
      <c r="H62" s="5">
        <v>15.535352203780922</v>
      </c>
      <c r="I62" s="5">
        <v>93.1820675382712</v>
      </c>
      <c r="J62" s="5">
        <v>37.716513310404366</v>
      </c>
      <c r="K62" s="6">
        <v>844.6653331096213</v>
      </c>
      <c r="L62" s="1">
        <f t="shared" si="2"/>
        <v>469.5951652881922</v>
      </c>
      <c r="M62" s="1">
        <f t="shared" si="2"/>
        <v>147.66868672899608</v>
      </c>
      <c r="N62" s="1">
        <f t="shared" si="2"/>
        <v>47.480581048457125</v>
      </c>
      <c r="P62" s="1">
        <f>$K62/(1+P$2)^($B62-サマリー!$C$4)</f>
        <v>665.229805366212</v>
      </c>
      <c r="Q62" s="1">
        <f>$K62/(1+Q$2)^($B62-サマリー!$C$4)</f>
        <v>415.51937327307235</v>
      </c>
      <c r="R62" s="1">
        <f>$K62/(1+R$2)^($B62-サマリー!$C$4)</f>
        <v>261.9036147254989</v>
      </c>
      <c r="T62" s="1">
        <v>59</v>
      </c>
      <c r="U62">
        <v>800</v>
      </c>
      <c r="V62" s="1">
        <f>$U62/(1+V$2)^($B62-サマリー!$C$4)</f>
        <v>630.0529019389769</v>
      </c>
      <c r="W62" s="1">
        <f>$U62/(1+W$2)^($B62-サマリー!$C$4)</f>
        <v>393.5469890716076</v>
      </c>
      <c r="X62" s="1">
        <f>$U62/(1+X$2)^($B62-サマリー!$C$4)</f>
        <v>248.05432822612016</v>
      </c>
    </row>
    <row r="63" spans="2:24" ht="13.5">
      <c r="B63" s="6">
        <v>60</v>
      </c>
      <c r="C63" s="5"/>
      <c r="D63" s="5"/>
      <c r="E63" s="5">
        <v>32.92091907740733</v>
      </c>
      <c r="F63" s="5">
        <v>371.5639997396098</v>
      </c>
      <c r="G63" s="5">
        <v>0.061238181818181726</v>
      </c>
      <c r="H63" s="5">
        <v>15.535352203780922</v>
      </c>
      <c r="I63" s="5">
        <v>93.1820675382712</v>
      </c>
      <c r="J63" s="5">
        <v>23.032251157487963</v>
      </c>
      <c r="K63" s="6">
        <v>536.2958278983754</v>
      </c>
      <c r="L63" s="1">
        <f t="shared" si="2"/>
        <v>295.20383249568357</v>
      </c>
      <c r="M63" s="1">
        <f t="shared" si="2"/>
        <v>91.0271480321042</v>
      </c>
      <c r="N63" s="1">
        <f t="shared" si="2"/>
        <v>28.710878029599264</v>
      </c>
      <c r="P63" s="1">
        <f>$K63/(1+P$2)^($B63-サマリー!$C$4)</f>
        <v>418.1865627043781</v>
      </c>
      <c r="Q63" s="1">
        <f>$K63/(1+Q$2)^($B63-サマリー!$C$4)</f>
        <v>256.13787417605664</v>
      </c>
      <c r="R63" s="1">
        <f>$K63/(1+R$2)^($B63-サマリー!$C$4)</f>
        <v>158.36964442833624</v>
      </c>
      <c r="T63" s="1">
        <v>60</v>
      </c>
      <c r="U63">
        <v>800</v>
      </c>
      <c r="V63" s="1">
        <f>$U63/(1+V$2)^($B63-サマリー!$C$4)</f>
        <v>623.8147543950266</v>
      </c>
      <c r="W63" s="1">
        <f>$U63/(1+W$2)^($B63-サマリー!$C$4)</f>
        <v>382.08445540932775</v>
      </c>
      <c r="X63" s="1">
        <f>$U63/(1+X$2)^($B63-サマリー!$C$4)</f>
        <v>236.24221735820967</v>
      </c>
    </row>
    <row r="64" spans="2:24" ht="13.5">
      <c r="B64" s="6">
        <v>61</v>
      </c>
      <c r="C64" s="5"/>
      <c r="D64" s="5"/>
      <c r="E64" s="5">
        <v>0</v>
      </c>
      <c r="F64" s="5">
        <v>371.5639997396098</v>
      </c>
      <c r="G64" s="5">
        <v>0</v>
      </c>
      <c r="H64" s="5">
        <v>15.535352203780922</v>
      </c>
      <c r="I64" s="5">
        <v>114.4814346268788</v>
      </c>
      <c r="J64" s="5">
        <v>22.448111648957024</v>
      </c>
      <c r="K64" s="6">
        <v>524.0288982192266</v>
      </c>
      <c r="L64" s="1">
        <f t="shared" si="2"/>
        <v>285.59555026243623</v>
      </c>
      <c r="M64" s="1">
        <f t="shared" si="2"/>
        <v>86.35441179868756</v>
      </c>
      <c r="N64" s="1">
        <f t="shared" si="2"/>
        <v>26.718249070918677</v>
      </c>
      <c r="P64" s="1">
        <f>$K64/(1+P$2)^($B64-サマリー!$C$4)</f>
        <v>404.5754436120337</v>
      </c>
      <c r="Q64" s="1">
        <f>$K64/(1+Q$2)^($B64-サマリー!$C$4)</f>
        <v>242.98943712966405</v>
      </c>
      <c r="R64" s="1">
        <f>$K64/(1+R$2)^($B64-サマリー!$C$4)</f>
        <v>147.37827247034483</v>
      </c>
      <c r="T64" s="1">
        <v>61</v>
      </c>
      <c r="U64">
        <v>800</v>
      </c>
      <c r="V64" s="1">
        <f>$U64/(1+V$2)^($B64-サマリー!$C$4)</f>
        <v>617.6383706881452</v>
      </c>
      <c r="W64" s="1">
        <f>$U64/(1+W$2)^($B64-サマリー!$C$4)</f>
        <v>370.95578195080355</v>
      </c>
      <c r="X64" s="1">
        <f>$U64/(1+X$2)^($B64-サマリー!$C$4)</f>
        <v>224.9925879601997</v>
      </c>
    </row>
    <row r="65" spans="2:24" ht="13.5">
      <c r="B65" s="6">
        <v>62</v>
      </c>
      <c r="C65" s="5"/>
      <c r="D65" s="5"/>
      <c r="E65" s="5">
        <v>84.98271368863128</v>
      </c>
      <c r="F65" s="5">
        <v>371.4669031745354</v>
      </c>
      <c r="G65" s="5">
        <v>0</v>
      </c>
      <c r="H65" s="5">
        <v>15.535352203780922</v>
      </c>
      <c r="I65" s="5">
        <v>93.1820675382712</v>
      </c>
      <c r="J65" s="5">
        <v>25.62742415070454</v>
      </c>
      <c r="K65" s="6">
        <v>590.7944607559233</v>
      </c>
      <c r="L65" s="1">
        <f t="shared" si="2"/>
        <v>318.7948083729573</v>
      </c>
      <c r="M65" s="1">
        <f t="shared" si="2"/>
        <v>94.52103816446989</v>
      </c>
      <c r="N65" s="1">
        <f t="shared" si="2"/>
        <v>28.68797359010975</v>
      </c>
      <c r="P65" s="1">
        <f>$K65/(1+P$2)^($B65-サマリー!$C$4)</f>
        <v>451.6056041495915</v>
      </c>
      <c r="Q65" s="1">
        <f>$K65/(1+Q$2)^($B65-サマリー!$C$4)</f>
        <v>265.9692004392195</v>
      </c>
      <c r="R65" s="1">
        <f>$K65/(1+R$2)^($B65-サマリー!$C$4)</f>
        <v>158.24330318812596</v>
      </c>
      <c r="T65" s="1">
        <v>62</v>
      </c>
      <c r="U65">
        <v>800</v>
      </c>
      <c r="V65" s="1">
        <f>$U65/(1+V$2)^($B65-サマリー!$C$4)</f>
        <v>611.5231392951935</v>
      </c>
      <c r="W65" s="1">
        <f>$U65/(1+W$2)^($B65-サマリー!$C$4)</f>
        <v>360.1512446124307</v>
      </c>
      <c r="X65" s="1">
        <f>$U65/(1+X$2)^($B65-サマリー!$C$4)</f>
        <v>214.27865520019017</v>
      </c>
    </row>
    <row r="66" spans="2:24" ht="13.5">
      <c r="B66" s="6">
        <v>63</v>
      </c>
      <c r="C66" s="5"/>
      <c r="D66" s="5"/>
      <c r="E66" s="5">
        <v>0</v>
      </c>
      <c r="F66" s="5">
        <v>371.4669031745354</v>
      </c>
      <c r="G66" s="5">
        <v>0</v>
      </c>
      <c r="H66" s="5">
        <v>15.535352203780922</v>
      </c>
      <c r="I66" s="5">
        <v>85.86992193564144</v>
      </c>
      <c r="J66" s="5">
        <v>21.012681186141435</v>
      </c>
      <c r="K66" s="6">
        <v>493.8848585000992</v>
      </c>
      <c r="L66" s="1">
        <f t="shared" si="2"/>
        <v>263.86340562501096</v>
      </c>
      <c r="M66" s="1">
        <f t="shared" si="2"/>
        <v>76.71504698386977</v>
      </c>
      <c r="N66" s="1">
        <f t="shared" si="2"/>
        <v>22.84019831142728</v>
      </c>
      <c r="P66" s="1">
        <f>$K66/(1+P$2)^($B66-サマリー!$C$4)</f>
        <v>373.78962762418695</v>
      </c>
      <c r="Q66" s="1">
        <f>$K66/(1+Q$2)^($B66-サマリー!$C$4)</f>
        <v>215.86559039325843</v>
      </c>
      <c r="R66" s="1">
        <f>$K66/(1+R$2)^($B66-サマリー!$C$4)</f>
        <v>125.98688488468747</v>
      </c>
      <c r="T66" s="1">
        <v>63</v>
      </c>
      <c r="U66">
        <v>800</v>
      </c>
      <c r="V66" s="1">
        <f>$U66/(1+V$2)^($B66-サマリー!$C$4)</f>
        <v>605.4684547477162</v>
      </c>
      <c r="W66" s="1">
        <f>$U66/(1+W$2)^($B66-サマリー!$C$4)</f>
        <v>349.66140253634046</v>
      </c>
      <c r="X66" s="1">
        <f>$U66/(1+X$2)^($B66-サマリー!$C$4)</f>
        <v>204.07490971446686</v>
      </c>
    </row>
    <row r="67" spans="2:24" ht="13.5">
      <c r="B67" s="6">
        <v>64</v>
      </c>
      <c r="C67" s="5"/>
      <c r="D67" s="5"/>
      <c r="E67" s="5">
        <v>0.4171044728780789</v>
      </c>
      <c r="F67" s="5">
        <v>371.4669031745354</v>
      </c>
      <c r="G67" s="5">
        <v>0</v>
      </c>
      <c r="H67" s="5">
        <v>15.535352203780922</v>
      </c>
      <c r="I67" s="5">
        <v>85.86992193564144</v>
      </c>
      <c r="J67" s="5">
        <v>21.033536409785313</v>
      </c>
      <c r="K67" s="6">
        <v>494.32281819662114</v>
      </c>
      <c r="L67" s="1">
        <f t="shared" si="2"/>
        <v>261.4825647516014</v>
      </c>
      <c r="M67" s="1">
        <f t="shared" si="2"/>
        <v>74.54667493729916</v>
      </c>
      <c r="N67" s="1">
        <f t="shared" si="2"/>
        <v>21.771859233137768</v>
      </c>
      <c r="P67" s="1">
        <f>$K67/(1+P$2)^($B67-サマリー!$C$4)</f>
        <v>370.4169218812431</v>
      </c>
      <c r="Q67" s="1">
        <f>$K67/(1+Q$2)^($B67-サマリー!$C$4)</f>
        <v>209.76408970430464</v>
      </c>
      <c r="R67" s="1">
        <f>$K67/(1+R$2)^($B67-サマリー!$C$4)</f>
        <v>120.09391011104316</v>
      </c>
      <c r="T67" s="1">
        <v>64</v>
      </c>
      <c r="U67">
        <v>800</v>
      </c>
      <c r="V67" s="1">
        <f>$U67/(1+V$2)^($B67-サマリー!$C$4)</f>
        <v>599.4737175719963</v>
      </c>
      <c r="W67" s="1">
        <f>$U67/(1+W$2)^($B67-サマリー!$C$4)</f>
        <v>339.4770898411073</v>
      </c>
      <c r="X67" s="1">
        <f>$U67/(1+X$2)^($B67-サマリー!$C$4)</f>
        <v>194.35705687092076</v>
      </c>
    </row>
    <row r="68" spans="2:24" ht="13.5">
      <c r="B68" s="6">
        <v>65</v>
      </c>
      <c r="C68" s="5"/>
      <c r="D68" s="5"/>
      <c r="E68" s="5">
        <v>18.835504943499945</v>
      </c>
      <c r="F68" s="5">
        <v>371.4669031745354</v>
      </c>
      <c r="G68" s="5">
        <v>0</v>
      </c>
      <c r="H68" s="5">
        <v>15.535352203780922</v>
      </c>
      <c r="I68" s="5">
        <v>85.86992193564144</v>
      </c>
      <c r="J68" s="5">
        <v>21.95445643331641</v>
      </c>
      <c r="K68" s="6">
        <v>513.6621386907741</v>
      </c>
      <c r="L68" s="1">
        <f aca="true" t="shared" si="3" ref="L68:N102">$K68/(1+L$2)^$B68</f>
        <v>269.02228664435944</v>
      </c>
      <c r="M68" s="1">
        <f t="shared" si="3"/>
        <v>75.20694541286251</v>
      </c>
      <c r="N68" s="1">
        <f t="shared" si="3"/>
        <v>21.54632052326224</v>
      </c>
      <c r="P68" s="1">
        <f>$K68/(1+P$2)^($B68-サマリー!$C$4)</f>
        <v>381.09771269423345</v>
      </c>
      <c r="Q68" s="1">
        <f>$K68/(1+Q$2)^($B68-サマリー!$C$4)</f>
        <v>211.62200000522236</v>
      </c>
      <c r="R68" s="1">
        <f>$K68/(1+R$2)^($B68-サマリー!$C$4)</f>
        <v>118.84983512138287</v>
      </c>
      <c r="T68" s="1">
        <v>65</v>
      </c>
      <c r="U68">
        <v>800</v>
      </c>
      <c r="V68" s="1">
        <f>$U68/(1+V$2)^($B68-サマリー!$C$4)</f>
        <v>593.5383342296991</v>
      </c>
      <c r="W68" s="1">
        <f>$U68/(1+W$2)^($B68-サマリー!$C$4)</f>
        <v>329.58940761272555</v>
      </c>
      <c r="X68" s="1">
        <f>$U68/(1+X$2)^($B68-サマリー!$C$4)</f>
        <v>185.10195892468653</v>
      </c>
    </row>
    <row r="69" spans="2:24" ht="13.5">
      <c r="B69" s="6">
        <v>66</v>
      </c>
      <c r="C69" s="5"/>
      <c r="D69" s="5"/>
      <c r="E69" s="5">
        <v>0</v>
      </c>
      <c r="F69" s="5">
        <v>371.4669031745354</v>
      </c>
      <c r="G69" s="5">
        <v>0</v>
      </c>
      <c r="H69" s="5">
        <v>15.535352203780922</v>
      </c>
      <c r="I69" s="5">
        <v>85.86992193564144</v>
      </c>
      <c r="J69" s="5">
        <v>21.012681186141435</v>
      </c>
      <c r="K69" s="6">
        <v>493.8848585000992</v>
      </c>
      <c r="L69" s="1">
        <f t="shared" si="3"/>
        <v>256.10322189827133</v>
      </c>
      <c r="M69" s="1">
        <f t="shared" si="3"/>
        <v>70.20513539417419</v>
      </c>
      <c r="N69" s="1">
        <f t="shared" si="3"/>
        <v>19.730222059326014</v>
      </c>
      <c r="P69" s="1">
        <f>$K69/(1+P$2)^($B69-サマリー!$C$4)</f>
        <v>362.7965299695788</v>
      </c>
      <c r="Q69" s="1">
        <f>$K69/(1+Q$2)^($B69-サマリー!$C$4)</f>
        <v>197.54759458973598</v>
      </c>
      <c r="R69" s="1">
        <f>$K69/(1+R$2)^($B69-サマリー!$C$4)</f>
        <v>108.83220808524993</v>
      </c>
      <c r="T69" s="1">
        <v>66</v>
      </c>
      <c r="U69">
        <v>800</v>
      </c>
      <c r="V69" s="1">
        <f>$U69/(1+V$2)^($B69-サマリー!$C$4)</f>
        <v>587.6617170591082</v>
      </c>
      <c r="W69" s="1">
        <f>$U69/(1+W$2)^($B69-サマリー!$C$4)</f>
        <v>319.9897161288597</v>
      </c>
      <c r="X69" s="1">
        <f>$U69/(1+X$2)^($B69-サマリー!$C$4)</f>
        <v>176.2875799282728</v>
      </c>
    </row>
    <row r="70" spans="2:24" ht="13.5">
      <c r="B70" s="6">
        <v>67</v>
      </c>
      <c r="C70" s="5"/>
      <c r="D70" s="5"/>
      <c r="E70" s="5">
        <v>67.3219982178383</v>
      </c>
      <c r="F70" s="5">
        <v>371.4669031745354</v>
      </c>
      <c r="G70" s="5">
        <v>0</v>
      </c>
      <c r="H70" s="5">
        <v>15.535352203780922</v>
      </c>
      <c r="I70" s="5">
        <v>85.86992193564144</v>
      </c>
      <c r="J70" s="5">
        <v>24.37878109703331</v>
      </c>
      <c r="K70" s="6">
        <v>564.5729566288294</v>
      </c>
      <c r="L70" s="1">
        <f t="shared" si="3"/>
        <v>289.85982649900217</v>
      </c>
      <c r="M70" s="1">
        <f t="shared" si="3"/>
        <v>77.91588646792822</v>
      </c>
      <c r="N70" s="1">
        <f t="shared" si="3"/>
        <v>21.480136342489715</v>
      </c>
      <c r="P70" s="1">
        <f>$K70/(1+P$2)^($B70-サマリー!$C$4)</f>
        <v>410.6162290812318</v>
      </c>
      <c r="Q70" s="1">
        <f>$K70/(1+Q$2)^($B70-サマリー!$C$4)</f>
        <v>219.2445875311774</v>
      </c>
      <c r="R70" s="1">
        <f>$K70/(1+R$2)^($B70-サマリー!$C$4)</f>
        <v>118.48476216315008</v>
      </c>
      <c r="T70" s="1">
        <v>67</v>
      </c>
      <c r="U70">
        <v>800</v>
      </c>
      <c r="V70" s="1">
        <f>$U70/(1+V$2)^($B70-サマリー!$C$4)</f>
        <v>581.8432842169387</v>
      </c>
      <c r="W70" s="1">
        <f>$U70/(1+W$2)^($B70-サマリー!$C$4)</f>
        <v>310.66962730957255</v>
      </c>
      <c r="X70" s="1">
        <f>$U70/(1+X$2)^($B70-サマリー!$C$4)</f>
        <v>167.89293326502172</v>
      </c>
    </row>
    <row r="71" spans="2:24" ht="13.5">
      <c r="B71" s="6">
        <v>68</v>
      </c>
      <c r="C71" s="5"/>
      <c r="D71" s="5"/>
      <c r="E71" s="5">
        <v>0</v>
      </c>
      <c r="F71" s="5">
        <v>371.4669031745354</v>
      </c>
      <c r="G71" s="5">
        <v>0</v>
      </c>
      <c r="H71" s="5">
        <v>15.535352203780922</v>
      </c>
      <c r="I71" s="5">
        <v>85.86992193564144</v>
      </c>
      <c r="J71" s="5">
        <v>21.012681186141435</v>
      </c>
      <c r="K71" s="6">
        <v>493.8848585000992</v>
      </c>
      <c r="L71" s="1">
        <f t="shared" si="3"/>
        <v>251.05697666725942</v>
      </c>
      <c r="M71" s="1">
        <f t="shared" si="3"/>
        <v>66.17507342272994</v>
      </c>
      <c r="N71" s="1">
        <f t="shared" si="3"/>
        <v>17.895893024331986</v>
      </c>
      <c r="P71" s="1">
        <f>$K71/(1+P$2)^($B71-サマリー!$C$4)</f>
        <v>355.6480050677176</v>
      </c>
      <c r="Q71" s="1">
        <f>$K71/(1+Q$2)^($B71-サマリー!$C$4)</f>
        <v>186.20755451949853</v>
      </c>
      <c r="R71" s="1">
        <f>$K71/(1+R$2)^($B71-サマリー!$C$4)</f>
        <v>98.71402093900221</v>
      </c>
      <c r="T71" s="1">
        <v>68</v>
      </c>
      <c r="U71">
        <v>800</v>
      </c>
      <c r="V71" s="1">
        <f>$U71/(1+V$2)^($B71-サマリー!$C$4)</f>
        <v>576.0824596207314</v>
      </c>
      <c r="W71" s="1">
        <f>$U71/(1+W$2)^($B71-サマリー!$C$4)</f>
        <v>301.6209973879345</v>
      </c>
      <c r="X71" s="1">
        <f>$U71/(1+X$2)^($B71-サマリー!$C$4)</f>
        <v>159.89803168097308</v>
      </c>
    </row>
    <row r="72" spans="2:24" ht="13.5">
      <c r="B72" s="6">
        <v>69</v>
      </c>
      <c r="C72" s="5"/>
      <c r="D72" s="5"/>
      <c r="E72" s="5">
        <v>0</v>
      </c>
      <c r="F72" s="5">
        <v>371.4669031745354</v>
      </c>
      <c r="G72" s="5">
        <v>0</v>
      </c>
      <c r="H72" s="5">
        <v>15.535352203780922</v>
      </c>
      <c r="I72" s="5">
        <v>85.86992193564144</v>
      </c>
      <c r="J72" s="5">
        <v>21.012681186141435</v>
      </c>
      <c r="K72" s="6">
        <v>493.8848585000992</v>
      </c>
      <c r="L72" s="1">
        <f t="shared" si="3"/>
        <v>248.57126402698955</v>
      </c>
      <c r="M72" s="1">
        <f t="shared" si="3"/>
        <v>64.24764409973781</v>
      </c>
      <c r="N72" s="1">
        <f t="shared" si="3"/>
        <v>17.04370764222094</v>
      </c>
      <c r="P72" s="1">
        <f>$K72/(1+P$2)^($B72-サマリー!$C$4)</f>
        <v>352.1267376908094</v>
      </c>
      <c r="Q72" s="1">
        <f>$K72/(1+Q$2)^($B72-サマリー!$C$4)</f>
        <v>180.78403351407627</v>
      </c>
      <c r="R72" s="1">
        <f>$K72/(1+R$2)^($B72-サマリー!$C$4)</f>
        <v>94.01335327524019</v>
      </c>
      <c r="T72" s="1">
        <v>69</v>
      </c>
      <c r="U72">
        <v>800</v>
      </c>
      <c r="V72" s="1">
        <f>$U72/(1+V$2)^($B72-サマリー!$C$4)</f>
        <v>570.3786728918133</v>
      </c>
      <c r="W72" s="1">
        <f>$U72/(1+W$2)^($B72-サマリー!$C$4)</f>
        <v>292.83591979411125</v>
      </c>
      <c r="X72" s="1">
        <f>$U72/(1+X$2)^($B72-サマリー!$C$4)</f>
        <v>152.28383969616485</v>
      </c>
    </row>
    <row r="73" spans="2:24" ht="13.5">
      <c r="B73" s="6">
        <v>70</v>
      </c>
      <c r="C73" s="5"/>
      <c r="D73" s="5"/>
      <c r="E73" s="5">
        <v>0</v>
      </c>
      <c r="F73" s="5">
        <v>371.4669031745354</v>
      </c>
      <c r="G73" s="5">
        <v>0</v>
      </c>
      <c r="H73" s="5">
        <v>15.535352203780922</v>
      </c>
      <c r="I73" s="5">
        <v>107.16928902424905</v>
      </c>
      <c r="J73" s="5">
        <v>22.07764954057177</v>
      </c>
      <c r="K73" s="6">
        <v>516.2491939431371</v>
      </c>
      <c r="L73" s="1">
        <f t="shared" si="3"/>
        <v>257.2546430105168</v>
      </c>
      <c r="M73" s="1">
        <f t="shared" si="3"/>
        <v>65.20091000692874</v>
      </c>
      <c r="N73" s="1">
        <f t="shared" si="3"/>
        <v>16.967132512511814</v>
      </c>
      <c r="P73" s="1">
        <f>$K73/(1+P$2)^($B73-サマリー!$C$4)</f>
        <v>364.42763629053826</v>
      </c>
      <c r="Q73" s="1">
        <f>$K73/(1+Q$2)^($B73-サマリー!$C$4)</f>
        <v>183.46639265935323</v>
      </c>
      <c r="R73" s="1">
        <f>$K73/(1+R$2)^($B73-サマリー!$C$4)</f>
        <v>93.59096368298928</v>
      </c>
      <c r="T73" s="1">
        <v>70</v>
      </c>
      <c r="U73">
        <v>800</v>
      </c>
      <c r="V73" s="1">
        <f>$U73/(1+V$2)^($B73-サマリー!$C$4)</f>
        <v>564.7313592988252</v>
      </c>
      <c r="W73" s="1">
        <f>$U73/(1+W$2)^($B73-サマリー!$C$4)</f>
        <v>284.30671824670986</v>
      </c>
      <c r="X73" s="1">
        <f>$U73/(1+X$2)^($B73-サマリー!$C$4)</f>
        <v>145.03222828206174</v>
      </c>
    </row>
    <row r="74" spans="2:24" ht="13.5">
      <c r="B74" s="6">
        <v>71</v>
      </c>
      <c r="C74" s="5"/>
      <c r="D74" s="5"/>
      <c r="E74" s="5">
        <v>1.6127082730430018</v>
      </c>
      <c r="F74" s="5">
        <v>371.4669031745354</v>
      </c>
      <c r="G74" s="5">
        <v>0</v>
      </c>
      <c r="H74" s="5">
        <v>15.535352203780922</v>
      </c>
      <c r="I74" s="5">
        <v>85.86992193564144</v>
      </c>
      <c r="J74" s="5">
        <v>21.09331659979358</v>
      </c>
      <c r="K74" s="6">
        <v>495.57820218679433</v>
      </c>
      <c r="L74" s="1">
        <f t="shared" si="3"/>
        <v>244.5088918012294</v>
      </c>
      <c r="M74" s="1">
        <f t="shared" si="3"/>
        <v>60.76720226324407</v>
      </c>
      <c r="N74" s="1">
        <f t="shared" si="3"/>
        <v>15.512148794047556</v>
      </c>
      <c r="P74" s="1">
        <f>$K74/(1+P$2)^($B74-サマリー!$C$4)</f>
        <v>346.37196999977266</v>
      </c>
      <c r="Q74" s="1">
        <f>$K74/(1+Q$2)^($B74-サマリー!$C$4)</f>
        <v>170.99054890574268</v>
      </c>
      <c r="R74" s="1">
        <f>$K74/(1+R$2)^($B74-サマリー!$C$4)</f>
        <v>85.56525113234393</v>
      </c>
      <c r="T74" s="1">
        <v>71</v>
      </c>
      <c r="U74">
        <v>800</v>
      </c>
      <c r="V74" s="1">
        <f>$U74/(1+V$2)^($B74-サマリー!$C$4)</f>
        <v>559.139959701807</v>
      </c>
      <c r="W74" s="1">
        <f>$U74/(1+W$2)^($B74-サマリー!$C$4)</f>
        <v>276.02594004534944</v>
      </c>
      <c r="X74" s="1">
        <f>$U74/(1+X$2)^($B74-サマリー!$C$4)</f>
        <v>138.12593169720165</v>
      </c>
    </row>
    <row r="75" spans="2:24" ht="13.5">
      <c r="B75" s="6">
        <v>72</v>
      </c>
      <c r="C75" s="5"/>
      <c r="D75" s="5"/>
      <c r="E75" s="5">
        <v>87.36930112048826</v>
      </c>
      <c r="F75" s="5">
        <v>371.4669031745354</v>
      </c>
      <c r="G75" s="5">
        <v>0</v>
      </c>
      <c r="H75" s="5">
        <v>15.535352203780922</v>
      </c>
      <c r="I75" s="5">
        <v>85.86992193564144</v>
      </c>
      <c r="J75" s="5">
        <v>25.38114624216587</v>
      </c>
      <c r="K75" s="6">
        <v>585.6226246766118</v>
      </c>
      <c r="L75" s="1">
        <f t="shared" si="3"/>
        <v>286.0743595657886</v>
      </c>
      <c r="M75" s="1">
        <f t="shared" si="3"/>
        <v>69.71683582214169</v>
      </c>
      <c r="N75" s="1">
        <f t="shared" si="3"/>
        <v>17.457751756402313</v>
      </c>
      <c r="P75" s="1">
        <f>$K75/(1+P$2)^($B75-サマリー!$C$4)</f>
        <v>405.2537261907762</v>
      </c>
      <c r="Q75" s="1">
        <f>$K75/(1+Q$2)^($B75-サマリー!$C$4)</f>
        <v>196.17358675750808</v>
      </c>
      <c r="R75" s="1">
        <f>$K75/(1+R$2)^($B75-サマリー!$C$4)</f>
        <v>96.29722697192577</v>
      </c>
      <c r="T75" s="1">
        <v>72</v>
      </c>
      <c r="U75">
        <v>800</v>
      </c>
      <c r="V75" s="1">
        <f>$U75/(1+V$2)^($B75-サマリー!$C$4)</f>
        <v>553.6039204968386</v>
      </c>
      <c r="W75" s="1">
        <f>$U75/(1+W$2)^($B75-サマリー!$C$4)</f>
        <v>267.9863495585917</v>
      </c>
      <c r="X75" s="1">
        <f>$U75/(1+X$2)^($B75-サマリー!$C$4)</f>
        <v>131.54850637828727</v>
      </c>
    </row>
    <row r="76" spans="2:24" ht="13.5">
      <c r="B76" s="6">
        <v>73</v>
      </c>
      <c r="C76" s="5"/>
      <c r="D76" s="5"/>
      <c r="E76" s="5">
        <v>4.896019036925385</v>
      </c>
      <c r="F76" s="5">
        <v>371.4669031745354</v>
      </c>
      <c r="G76" s="5">
        <v>0</v>
      </c>
      <c r="H76" s="5">
        <v>15.535352203780922</v>
      </c>
      <c r="I76" s="5">
        <v>85.86992193564144</v>
      </c>
      <c r="J76" s="5">
        <v>21.257482137987722</v>
      </c>
      <c r="K76" s="6">
        <v>499.0256784888709</v>
      </c>
      <c r="L76" s="1">
        <f t="shared" si="3"/>
        <v>241.35850530872193</v>
      </c>
      <c r="M76" s="1">
        <f t="shared" si="3"/>
        <v>57.67737548794729</v>
      </c>
      <c r="N76" s="1">
        <f t="shared" si="3"/>
        <v>14.167853637891554</v>
      </c>
      <c r="P76" s="1">
        <f>$K76/(1+P$2)^($B76-サマリー!$C$4)</f>
        <v>341.909123811923</v>
      </c>
      <c r="Q76" s="1">
        <f>$K76/(1+Q$2)^($B76-サマリー!$C$4)</f>
        <v>162.29620135222325</v>
      </c>
      <c r="R76" s="1">
        <f>$K76/(1+R$2)^($B76-サマリー!$C$4)</f>
        <v>78.1500983924076</v>
      </c>
      <c r="T76" s="1">
        <v>73</v>
      </c>
      <c r="U76">
        <v>800</v>
      </c>
      <c r="V76" s="1">
        <f>$U76/(1+V$2)^($B76-サマリー!$C$4)</f>
        <v>548.1226935612262</v>
      </c>
      <c r="W76" s="1">
        <f>$U76/(1+W$2)^($B76-サマリー!$C$4)</f>
        <v>260.18092190154533</v>
      </c>
      <c r="X76" s="1">
        <f>$U76/(1+X$2)^($B76-サマリー!$C$4)</f>
        <v>125.28429178884505</v>
      </c>
    </row>
    <row r="77" spans="2:24" ht="13.5">
      <c r="B77" s="6">
        <v>74</v>
      </c>
      <c r="C77" s="5"/>
      <c r="D77" s="5"/>
      <c r="E77" s="5">
        <v>363.16153978051983</v>
      </c>
      <c r="F77" s="5">
        <v>371.4669031745354</v>
      </c>
      <c r="G77" s="5">
        <v>0</v>
      </c>
      <c r="H77" s="5">
        <v>15.535352203780922</v>
      </c>
      <c r="I77" s="5">
        <v>85.86992193564144</v>
      </c>
      <c r="J77" s="5">
        <v>39.17075817516752</v>
      </c>
      <c r="K77" s="6">
        <v>875.2044752696451</v>
      </c>
      <c r="L77" s="1">
        <f t="shared" si="3"/>
        <v>419.1098519054769</v>
      </c>
      <c r="M77" s="1">
        <f t="shared" si="3"/>
        <v>98.20981694024388</v>
      </c>
      <c r="N77" s="1">
        <f t="shared" si="3"/>
        <v>23.664721539927243</v>
      </c>
      <c r="P77" s="1">
        <f>$K77/(1+P$2)^($B77-サマリー!$C$4)</f>
        <v>593.7121712891554</v>
      </c>
      <c r="Q77" s="1">
        <f>$K77/(1+Q$2)^($B77-サマリー!$C$4)</f>
        <v>276.3489165388525</v>
      </c>
      <c r="R77" s="1">
        <f>$K77/(1+R$2)^($B77-サマリー!$C$4)</f>
        <v>130.53496768403002</v>
      </c>
      <c r="T77" s="1">
        <v>74</v>
      </c>
      <c r="U77">
        <v>800</v>
      </c>
      <c r="V77" s="1">
        <f>$U77/(1+V$2)^($B77-サマリー!$C$4)</f>
        <v>542.695736199234</v>
      </c>
      <c r="W77" s="1">
        <f>$U77/(1+W$2)^($B77-サマリー!$C$4)</f>
        <v>252.6028367976168</v>
      </c>
      <c r="X77" s="1">
        <f>$U77/(1+X$2)^($B77-サマリー!$C$4)</f>
        <v>119.31837313223336</v>
      </c>
    </row>
    <row r="78" spans="2:24" ht="13.5">
      <c r="B78" s="6">
        <v>75</v>
      </c>
      <c r="C78" s="5"/>
      <c r="D78" s="5"/>
      <c r="E78" s="5">
        <v>10.160792399858945</v>
      </c>
      <c r="F78" s="5">
        <v>87.02935087099142</v>
      </c>
      <c r="G78" s="5">
        <v>501.31730225451753</v>
      </c>
      <c r="H78" s="5">
        <v>15.535352203780922</v>
      </c>
      <c r="I78" s="5">
        <v>82.54692892338753</v>
      </c>
      <c r="J78" s="5">
        <v>32.198558653070336</v>
      </c>
      <c r="K78" s="6">
        <v>728.7882853056067</v>
      </c>
      <c r="L78" s="1">
        <f t="shared" si="3"/>
        <v>345.5400162862755</v>
      </c>
      <c r="M78" s="1">
        <f t="shared" si="3"/>
        <v>79.39799402389284</v>
      </c>
      <c r="N78" s="1">
        <f t="shared" si="3"/>
        <v>18.767393188730654</v>
      </c>
      <c r="P78" s="1">
        <f>$K78/(1+P$2)^($B78-サマリー!$C$4)</f>
        <v>489.4929393902272</v>
      </c>
      <c r="Q78" s="1">
        <f>$K78/(1+Q$2)^($B78-サマリー!$C$4)</f>
        <v>223.41503433624658</v>
      </c>
      <c r="R78" s="1">
        <f>$K78/(1+R$2)^($B78-サマリー!$C$4)</f>
        <v>103.52122923868444</v>
      </c>
      <c r="T78" s="1">
        <v>75</v>
      </c>
      <c r="V78" s="1">
        <f>$U78/(1+V$2)^($B78-サマリー!$C$4)</f>
        <v>0</v>
      </c>
      <c r="W78" s="1">
        <f>$U78/(1+W$2)^($B78-サマリー!$C$4)</f>
        <v>0</v>
      </c>
      <c r="X78" s="1">
        <f>$U78/(1+X$2)^($B78-サマリー!$C$4)</f>
        <v>0</v>
      </c>
    </row>
    <row r="79" spans="2:24" ht="13.5">
      <c r="B79" s="6">
        <v>76</v>
      </c>
      <c r="C79" s="5"/>
      <c r="D79" s="5"/>
      <c r="E79" s="5">
        <v>188.96702435116495</v>
      </c>
      <c r="F79" s="5">
        <v>87.02935087099142</v>
      </c>
      <c r="G79" s="5">
        <v>431.50438354772956</v>
      </c>
      <c r="H79" s="5">
        <v>15.535352203780922</v>
      </c>
      <c r="I79" s="5">
        <v>82.54692892338753</v>
      </c>
      <c r="J79" s="5">
        <v>37.64822431529626</v>
      </c>
      <c r="K79" s="6">
        <v>843.2312642123507</v>
      </c>
      <c r="L79" s="1">
        <f t="shared" si="3"/>
        <v>395.84238340158686</v>
      </c>
      <c r="M79" s="1">
        <f t="shared" si="3"/>
        <v>89.19029959996426</v>
      </c>
      <c r="N79" s="1">
        <f t="shared" si="3"/>
        <v>20.680449353019842</v>
      </c>
      <c r="P79" s="1">
        <f>$K79/(1+P$2)^($B79-サマリー!$C$4)</f>
        <v>560.7514112806739</v>
      </c>
      <c r="Q79" s="1">
        <f>$K79/(1+Q$2)^($B79-サマリー!$C$4)</f>
        <v>250.9692353384868</v>
      </c>
      <c r="R79" s="1">
        <f>$K79/(1+R$2)^($B79-サマリー!$C$4)</f>
        <v>114.07367643997065</v>
      </c>
      <c r="T79" s="1">
        <v>76</v>
      </c>
      <c r="V79" s="1">
        <f>$U79/(1+V$2)^($B79-サマリー!$C$4)</f>
        <v>0</v>
      </c>
      <c r="W79" s="1">
        <f>$U79/(1+W$2)^($B79-サマリー!$C$4)</f>
        <v>0</v>
      </c>
      <c r="X79" s="1">
        <f>$U79/(1+X$2)^($B79-サマリー!$C$4)</f>
        <v>0</v>
      </c>
    </row>
    <row r="80" spans="2:24" ht="13.5">
      <c r="B80" s="6">
        <v>77</v>
      </c>
      <c r="C80" s="5"/>
      <c r="D80" s="5"/>
      <c r="E80" s="5">
        <v>701.3228280805109</v>
      </c>
      <c r="F80" s="5">
        <v>87.02935087099142</v>
      </c>
      <c r="G80" s="5">
        <v>35.46009527858897</v>
      </c>
      <c r="H80" s="5">
        <v>15.535352203780922</v>
      </c>
      <c r="I80" s="5">
        <v>82.54692892338753</v>
      </c>
      <c r="J80" s="5">
        <v>43.463800088306584</v>
      </c>
      <c r="K80" s="6">
        <v>965.3583554455663</v>
      </c>
      <c r="L80" s="1">
        <f t="shared" si="3"/>
        <v>448.68626842956405</v>
      </c>
      <c r="M80" s="1">
        <f t="shared" si="3"/>
        <v>99.1339149742047</v>
      </c>
      <c r="N80" s="1">
        <f t="shared" si="3"/>
        <v>22.548233912639738</v>
      </c>
      <c r="P80" s="1">
        <f>$K80/(1+P$2)^($B80-サマリー!$C$4)</f>
        <v>635.6102044507057</v>
      </c>
      <c r="Q80" s="1">
        <f>$K80/(1+Q$2)^($B80-サマリー!$C$4)</f>
        <v>278.9492013007734</v>
      </c>
      <c r="R80" s="1">
        <f>$K80/(1+R$2)^($B80-サマリー!$C$4)</f>
        <v>124.37640477418556</v>
      </c>
      <c r="T80" s="1">
        <v>77</v>
      </c>
      <c r="V80" s="1">
        <f>$U80/(1+V$2)^($B80-サマリー!$C$4)</f>
        <v>0</v>
      </c>
      <c r="W80" s="1">
        <f>$U80/(1+W$2)^($B80-サマリー!$C$4)</f>
        <v>0</v>
      </c>
      <c r="X80" s="1">
        <f>$U80/(1+X$2)^($B80-サマリー!$C$4)</f>
        <v>0</v>
      </c>
    </row>
    <row r="81" spans="2:24" ht="13.5">
      <c r="B81" s="6">
        <v>78</v>
      </c>
      <c r="C81" s="5"/>
      <c r="D81" s="5"/>
      <c r="E81" s="5">
        <v>172.35954270484012</v>
      </c>
      <c r="F81" s="5">
        <v>87.02935087099142</v>
      </c>
      <c r="G81" s="5">
        <v>35.46009527858897</v>
      </c>
      <c r="H81" s="5">
        <v>15.535352203780922</v>
      </c>
      <c r="I81" s="5">
        <v>82.54692892338753</v>
      </c>
      <c r="J81" s="5">
        <v>17.01563581952297</v>
      </c>
      <c r="K81" s="6">
        <v>409.946905801112</v>
      </c>
      <c r="L81" s="1">
        <f t="shared" si="3"/>
        <v>188.6515847249977</v>
      </c>
      <c r="M81" s="1">
        <f t="shared" si="3"/>
        <v>40.8718302343206</v>
      </c>
      <c r="N81" s="1">
        <f t="shared" si="3"/>
        <v>9.119316426577837</v>
      </c>
      <c r="P81" s="1">
        <f>$K81/(1+P$2)^($B81-サマリー!$C$4)</f>
        <v>267.2443548510981</v>
      </c>
      <c r="Q81" s="1">
        <f>$K81/(1+Q$2)^($B81-サマリー!$C$4)</f>
        <v>115.00770853780155</v>
      </c>
      <c r="R81" s="1">
        <f>$K81/(1+R$2)^($B81-サマリー!$C$4)</f>
        <v>50.30228955093978</v>
      </c>
      <c r="T81" s="1">
        <v>78</v>
      </c>
      <c r="V81" s="1">
        <f>$U81/(1+V$2)^($B81-サマリー!$C$4)</f>
        <v>0</v>
      </c>
      <c r="W81" s="1">
        <f>$U81/(1+W$2)^($B81-サマリー!$C$4)</f>
        <v>0</v>
      </c>
      <c r="X81" s="1">
        <f>$U81/(1+X$2)^($B81-サマリー!$C$4)</f>
        <v>0</v>
      </c>
    </row>
    <row r="82" spans="2:24" ht="13.5">
      <c r="B82" s="6">
        <v>79</v>
      </c>
      <c r="C82" s="5"/>
      <c r="D82" s="5"/>
      <c r="E82" s="5">
        <v>0</v>
      </c>
      <c r="F82" s="5">
        <v>87.02935087099142</v>
      </c>
      <c r="G82" s="5">
        <v>35.46009527858897</v>
      </c>
      <c r="H82" s="5">
        <v>15.535352203780922</v>
      </c>
      <c r="I82" s="5">
        <v>103.84629601199511</v>
      </c>
      <c r="J82" s="5">
        <v>9.462627038711332</v>
      </c>
      <c r="K82" s="6">
        <v>251.33372140406777</v>
      </c>
      <c r="L82" s="1">
        <f t="shared" si="3"/>
        <v>114.51496189005636</v>
      </c>
      <c r="M82" s="1">
        <f t="shared" si="3"/>
        <v>24.32820182421245</v>
      </c>
      <c r="N82" s="1">
        <f t="shared" si="3"/>
        <v>5.324712151092502</v>
      </c>
      <c r="P82" s="1">
        <f>$K82/(1+P$2)^($B82-サマリー!$C$4)</f>
        <v>162.22221062026946</v>
      </c>
      <c r="Q82" s="1">
        <f>$K82/(1+Q$2)^($B82-サマリー!$C$4)</f>
        <v>68.4562136955242</v>
      </c>
      <c r="R82" s="1">
        <f>$K82/(1+R$2)^($B82-サマリー!$C$4)</f>
        <v>29.371194053431438</v>
      </c>
      <c r="T82" s="1">
        <v>79</v>
      </c>
      <c r="V82" s="1">
        <f>$U82/(1+V$2)^($B82-サマリー!$C$4)</f>
        <v>0</v>
      </c>
      <c r="W82" s="1">
        <f>$U82/(1+W$2)^($B82-サマリー!$C$4)</f>
        <v>0</v>
      </c>
      <c r="X82" s="1">
        <f>$U82/(1+X$2)^($B82-サマリー!$C$4)</f>
        <v>0</v>
      </c>
    </row>
    <row r="83" spans="2:24" ht="13.5">
      <c r="B83" s="6">
        <v>80</v>
      </c>
      <c r="C83" s="5"/>
      <c r="D83" s="5"/>
      <c r="E83" s="5">
        <v>0</v>
      </c>
      <c r="F83" s="5">
        <v>87.02935087099142</v>
      </c>
      <c r="G83" s="5">
        <v>0.20766589751470724</v>
      </c>
      <c r="H83" s="5">
        <v>15.535352203780922</v>
      </c>
      <c r="I83" s="5">
        <v>82.54692892338753</v>
      </c>
      <c r="J83" s="5">
        <v>6.635037215227243</v>
      </c>
      <c r="K83" s="6">
        <v>191.9543351109018</v>
      </c>
      <c r="L83" s="1">
        <f t="shared" si="3"/>
        <v>86.59404402603519</v>
      </c>
      <c r="M83" s="1">
        <f t="shared" si="3"/>
        <v>18.039311098346538</v>
      </c>
      <c r="N83" s="1">
        <f t="shared" si="3"/>
        <v>3.873057985784089</v>
      </c>
      <c r="P83" s="1">
        <f>$K83/(1+P$2)^($B83-サマリー!$C$4)</f>
        <v>122.66936142317445</v>
      </c>
      <c r="Q83" s="1">
        <f>$K83/(1+Q$2)^($B83-サマリー!$C$4)</f>
        <v>50.760140202364816</v>
      </c>
      <c r="R83" s="1">
        <f>$K83/(1+R$2)^($B83-サマリー!$C$4)</f>
        <v>21.363847369160922</v>
      </c>
      <c r="T83" s="1">
        <v>80</v>
      </c>
      <c r="V83" s="1">
        <f>$U83/(1+V$2)^($B83-サマリー!$C$4)</f>
        <v>0</v>
      </c>
      <c r="W83" s="1">
        <f>$U83/(1+W$2)^($B83-サマリー!$C$4)</f>
        <v>0</v>
      </c>
      <c r="X83" s="1">
        <f>$U83/(1+X$2)^($B83-サマリー!$C$4)</f>
        <v>0</v>
      </c>
    </row>
    <row r="84" spans="2:24" ht="13.5">
      <c r="B84" s="6">
        <v>81</v>
      </c>
      <c r="C84" s="5"/>
      <c r="D84" s="5"/>
      <c r="E84" s="5">
        <v>59.98811751383313</v>
      </c>
      <c r="F84" s="5">
        <v>87.02935087099142</v>
      </c>
      <c r="G84" s="5">
        <v>0.20766589751470724</v>
      </c>
      <c r="H84" s="5">
        <v>15.535352203780922</v>
      </c>
      <c r="I84" s="5">
        <v>82.54692892338753</v>
      </c>
      <c r="J84" s="5">
        <v>9.634443090918921</v>
      </c>
      <c r="K84" s="6">
        <v>254.94185850042663</v>
      </c>
      <c r="L84" s="1">
        <f t="shared" si="3"/>
        <v>113.87014431338676</v>
      </c>
      <c r="M84" s="1">
        <f t="shared" si="3"/>
        <v>23.26086958262819</v>
      </c>
      <c r="N84" s="1">
        <f t="shared" si="3"/>
        <v>4.899005452100244</v>
      </c>
      <c r="P84" s="1">
        <f>$K84/(1+P$2)^($B84-サマリー!$C$4)</f>
        <v>161.30876026402194</v>
      </c>
      <c r="Q84" s="1">
        <f>$K84/(1+Q$2)^($B84-サマリー!$C$4)</f>
        <v>65.45288757459004</v>
      </c>
      <c r="R84" s="1">
        <f>$K84/(1+R$2)^($B84-サマリー!$C$4)</f>
        <v>27.022989359703175</v>
      </c>
      <c r="T84" s="1">
        <v>81</v>
      </c>
      <c r="V84" s="1">
        <f>$U84/(1+V$2)^($B84-サマリー!$C$4)</f>
        <v>0</v>
      </c>
      <c r="W84" s="1">
        <f>$U84/(1+W$2)^($B84-サマリー!$C$4)</f>
        <v>0</v>
      </c>
      <c r="X84" s="1">
        <f>$U84/(1+X$2)^($B84-サマリー!$C$4)</f>
        <v>0</v>
      </c>
    </row>
    <row r="85" spans="2:24" ht="13.5">
      <c r="B85" s="6">
        <v>82</v>
      </c>
      <c r="C85" s="5"/>
      <c r="D85" s="5"/>
      <c r="E85" s="5">
        <v>0.21443638426376616</v>
      </c>
      <c r="F85" s="5">
        <v>87.0697761461423</v>
      </c>
      <c r="G85" s="5">
        <v>0.20766589751470724</v>
      </c>
      <c r="H85" s="5">
        <v>15.535352203780922</v>
      </c>
      <c r="I85" s="5">
        <v>82.54692892338753</v>
      </c>
      <c r="J85" s="5">
        <v>6.6477802981980005</v>
      </c>
      <c r="K85" s="6">
        <v>192.2219398532872</v>
      </c>
      <c r="L85" s="1">
        <f t="shared" si="3"/>
        <v>85.00614187419953</v>
      </c>
      <c r="M85" s="1">
        <f t="shared" si="3"/>
        <v>17.027485922404612</v>
      </c>
      <c r="N85" s="1">
        <f t="shared" si="3"/>
        <v>3.517875229216563</v>
      </c>
      <c r="P85" s="1">
        <f>$K85/(1+P$2)^($B85-サマリー!$C$4)</f>
        <v>120.41993485857611</v>
      </c>
      <c r="Q85" s="1">
        <f>$K85/(1+Q$2)^($B85-サマリー!$C$4)</f>
        <v>47.91300332939398</v>
      </c>
      <c r="R85" s="1">
        <f>$K85/(1+R$2)^($B85-サマリー!$C$4)</f>
        <v>19.404653825630675</v>
      </c>
      <c r="T85" s="1">
        <v>82</v>
      </c>
      <c r="V85" s="1">
        <f>$U85/(1+V$2)^($B85-サマリー!$C$4)</f>
        <v>0</v>
      </c>
      <c r="W85" s="1">
        <f>$U85/(1+W$2)^($B85-サマリー!$C$4)</f>
        <v>0</v>
      </c>
      <c r="X85" s="1">
        <f>$U85/(1+X$2)^($B85-サマリー!$C$4)</f>
        <v>0</v>
      </c>
    </row>
    <row r="86" spans="2:24" ht="13.5">
      <c r="B86" s="6">
        <v>83</v>
      </c>
      <c r="C86" s="5"/>
      <c r="D86" s="5"/>
      <c r="E86" s="5">
        <v>0</v>
      </c>
      <c r="F86" s="5">
        <v>87.0697761461423</v>
      </c>
      <c r="G86" s="5">
        <v>0.20766589751470724</v>
      </c>
      <c r="H86" s="5">
        <v>15.535352203780922</v>
      </c>
      <c r="I86" s="5">
        <v>82.54692892338753</v>
      </c>
      <c r="J86" s="5">
        <v>6.637058478984812</v>
      </c>
      <c r="K86" s="6">
        <v>191.99678164981026</v>
      </c>
      <c r="L86" s="1">
        <f t="shared" si="3"/>
        <v>84.0659112445613</v>
      </c>
      <c r="M86" s="1">
        <f t="shared" si="3"/>
        <v>16.51217559448512</v>
      </c>
      <c r="N86" s="1">
        <f t="shared" si="3"/>
        <v>3.346432936896656</v>
      </c>
      <c r="P86" s="1">
        <f>$K86/(1+P$2)^($B86-サマリー!$C$4)</f>
        <v>119.08800155732553</v>
      </c>
      <c r="Q86" s="1">
        <f>$K86/(1+Q$2)^($B86-サマリー!$C$4)</f>
        <v>46.46299094531144</v>
      </c>
      <c r="R86" s="1">
        <f>$K86/(1+R$2)^($B86-サマリー!$C$4)</f>
        <v>18.458975506538824</v>
      </c>
      <c r="T86" s="1">
        <v>83</v>
      </c>
      <c r="V86" s="1">
        <f>$U86/(1+V$2)^($B86-サマリー!$C$4)</f>
        <v>0</v>
      </c>
      <c r="W86" s="1">
        <f>$U86/(1+W$2)^($B86-サマリー!$C$4)</f>
        <v>0</v>
      </c>
      <c r="X86" s="1">
        <f>$U86/(1+X$2)^($B86-サマリー!$C$4)</f>
        <v>0</v>
      </c>
    </row>
    <row r="87" spans="2:24" ht="13.5">
      <c r="B87" s="6">
        <v>84</v>
      </c>
      <c r="C87" s="5"/>
      <c r="D87" s="5"/>
      <c r="E87" s="5">
        <v>4.596139982972715</v>
      </c>
      <c r="F87" s="5">
        <v>87.0697761461423</v>
      </c>
      <c r="G87" s="5">
        <v>0.20766589751470724</v>
      </c>
      <c r="H87" s="5">
        <v>15.535352203780922</v>
      </c>
      <c r="I87" s="5">
        <v>82.54692892338753</v>
      </c>
      <c r="J87" s="5">
        <v>6.866865478133434</v>
      </c>
      <c r="K87" s="6">
        <v>196.8227286319316</v>
      </c>
      <c r="L87" s="1">
        <f t="shared" si="3"/>
        <v>85.32569817523213</v>
      </c>
      <c r="M87" s="1">
        <f t="shared" si="3"/>
        <v>16.434192626783556</v>
      </c>
      <c r="N87" s="1">
        <f t="shared" si="3"/>
        <v>3.2671880085648466</v>
      </c>
      <c r="P87" s="1">
        <f>$K87/(1+P$2)^($B87-サマリー!$C$4)</f>
        <v>120.87261919532601</v>
      </c>
      <c r="Q87" s="1">
        <f>$K87/(1+Q$2)^($B87-サマリー!$C$4)</f>
        <v>46.24355760041555</v>
      </c>
      <c r="R87" s="1">
        <f>$K87/(1+R$2)^($B87-サマリー!$C$4)</f>
        <v>18.021859264056815</v>
      </c>
      <c r="T87" s="1">
        <v>84</v>
      </c>
      <c r="V87" s="1">
        <f>$U87/(1+V$2)^($B87-サマリー!$C$4)</f>
        <v>0</v>
      </c>
      <c r="W87" s="1">
        <f>$U87/(1+W$2)^($B87-サマリー!$C$4)</f>
        <v>0</v>
      </c>
      <c r="X87" s="1">
        <f>$U87/(1+X$2)^($B87-サマリー!$C$4)</f>
        <v>0</v>
      </c>
    </row>
    <row r="88" spans="2:24" ht="13.5">
      <c r="B88" s="6">
        <v>85</v>
      </c>
      <c r="C88" s="5"/>
      <c r="D88" s="5"/>
      <c r="E88" s="5">
        <v>21.868000416269393</v>
      </c>
      <c r="F88" s="5">
        <v>59.536479975072666</v>
      </c>
      <c r="G88" s="5">
        <v>18.022682156903397</v>
      </c>
      <c r="H88" s="5">
        <v>11.258597627409616</v>
      </c>
      <c r="I88" s="5">
        <v>70.7658433894936</v>
      </c>
      <c r="J88" s="5">
        <v>6.4416524987009325</v>
      </c>
      <c r="K88" s="6">
        <v>187.8932560638496</v>
      </c>
      <c r="L88" s="1">
        <f t="shared" si="3"/>
        <v>80.64815213554562</v>
      </c>
      <c r="M88" s="1">
        <f t="shared" si="3"/>
        <v>15.231654939752902</v>
      </c>
      <c r="N88" s="1">
        <f t="shared" si="3"/>
        <v>2.9704399117538376</v>
      </c>
      <c r="P88" s="1">
        <f>$K88/(1+P$2)^($B88-サマリー!$C$4)</f>
        <v>114.24639458404289</v>
      </c>
      <c r="Q88" s="1">
        <f>$K88/(1+Q$2)^($B88-サマリー!$C$4)</f>
        <v>42.85978195291322</v>
      </c>
      <c r="R88" s="1">
        <f>$K88/(1+R$2)^($B88-サマリー!$C$4)</f>
        <v>16.384992201743536</v>
      </c>
      <c r="T88" s="1">
        <v>85</v>
      </c>
      <c r="V88" s="1">
        <f>$U88/(1+V$2)^($B88-サマリー!$C$4)</f>
        <v>0</v>
      </c>
      <c r="W88" s="1">
        <f>$U88/(1+W$2)^($B88-サマリー!$C$4)</f>
        <v>0</v>
      </c>
      <c r="X88" s="1">
        <f>$U88/(1+X$2)^($B88-サマリー!$C$4)</f>
        <v>0</v>
      </c>
    </row>
    <row r="89" spans="2:24" ht="13.5">
      <c r="B89" s="6">
        <v>86</v>
      </c>
      <c r="C89" s="5"/>
      <c r="D89" s="5"/>
      <c r="E89" s="5">
        <v>0</v>
      </c>
      <c r="F89" s="5">
        <v>59.51897117507266</v>
      </c>
      <c r="G89" s="5">
        <v>223.36638694821875</v>
      </c>
      <c r="H89" s="5">
        <v>11.258597627409616</v>
      </c>
      <c r="I89" s="5">
        <v>70.7658433894936</v>
      </c>
      <c r="J89" s="5">
        <v>15.614562277453217</v>
      </c>
      <c r="K89" s="6">
        <v>380.52436141764787</v>
      </c>
      <c r="L89" s="1">
        <f t="shared" si="3"/>
        <v>161.7127715780149</v>
      </c>
      <c r="M89" s="1">
        <f t="shared" si="3"/>
        <v>29.948918305461202</v>
      </c>
      <c r="N89" s="1">
        <f t="shared" si="3"/>
        <v>5.7293155964171385</v>
      </c>
      <c r="P89" s="1">
        <f>$K89/(1+P$2)^($B89-サマリー!$C$4)</f>
        <v>229.0827579028709</v>
      </c>
      <c r="Q89" s="1">
        <f>$K89/(1+Q$2)^($B89-サマリー!$C$4)</f>
        <v>84.27213676877726</v>
      </c>
      <c r="R89" s="1">
        <f>$K89/(1+R$2)^($B89-サマリー!$C$4)</f>
        <v>31.602992875622895</v>
      </c>
      <c r="T89" s="1">
        <v>86</v>
      </c>
      <c r="V89" s="1">
        <f>$U89/(1+V$2)^($B89-サマリー!$C$4)</f>
        <v>0</v>
      </c>
      <c r="W89" s="1">
        <f>$U89/(1+W$2)^($B89-サマリー!$C$4)</f>
        <v>0</v>
      </c>
      <c r="X89" s="1">
        <f>$U89/(1+X$2)^($B89-サマリー!$C$4)</f>
        <v>0</v>
      </c>
    </row>
    <row r="90" spans="2:24" ht="13.5">
      <c r="B90" s="6">
        <v>87</v>
      </c>
      <c r="C90" s="5"/>
      <c r="D90" s="5"/>
      <c r="E90" s="5">
        <v>1.2088670900909337</v>
      </c>
      <c r="F90" s="5">
        <v>74.67119104018417</v>
      </c>
      <c r="G90" s="5">
        <v>205.75300794676178</v>
      </c>
      <c r="H90" s="5">
        <v>11.258597627409616</v>
      </c>
      <c r="I90" s="5">
        <v>70.7658433894936</v>
      </c>
      <c r="J90" s="5">
        <v>15.551947675140582</v>
      </c>
      <c r="K90" s="6">
        <v>379.2094547690807</v>
      </c>
      <c r="L90" s="1">
        <f t="shared" si="3"/>
        <v>159.55838721874701</v>
      </c>
      <c r="M90" s="1">
        <f t="shared" si="3"/>
        <v>28.976145094130217</v>
      </c>
      <c r="N90" s="1">
        <f t="shared" si="3"/>
        <v>5.437636071754719</v>
      </c>
      <c r="P90" s="1">
        <f>$K90/(1+P$2)^($B90-サマリー!$C$4)</f>
        <v>226.0308510819813</v>
      </c>
      <c r="Q90" s="1">
        <f>$K90/(1+Q$2)^($B90-サマリー!$C$4)</f>
        <v>81.5348867527946</v>
      </c>
      <c r="R90" s="1">
        <f>$K90/(1+R$2)^($B90-サマリー!$C$4)</f>
        <v>29.99408413517299</v>
      </c>
      <c r="T90" s="1">
        <v>87</v>
      </c>
      <c r="V90" s="1">
        <f>$U90/(1+V$2)^($B90-サマリー!$C$4)</f>
        <v>0</v>
      </c>
      <c r="W90" s="1">
        <f>$U90/(1+W$2)^($B90-サマリー!$C$4)</f>
        <v>0</v>
      </c>
      <c r="X90" s="1">
        <f>$U90/(1+X$2)^($B90-サマリー!$C$4)</f>
        <v>0</v>
      </c>
    </row>
    <row r="91" spans="2:24" ht="13.5">
      <c r="B91" s="6">
        <v>88</v>
      </c>
      <c r="C91" s="5"/>
      <c r="D91" s="5"/>
      <c r="E91" s="5"/>
      <c r="F91" s="5">
        <v>74.67119104018417</v>
      </c>
      <c r="G91" s="5">
        <v>0.20766589751470724</v>
      </c>
      <c r="H91" s="5">
        <v>11.258597627409616</v>
      </c>
      <c r="I91" s="5">
        <v>92.06521047810119</v>
      </c>
      <c r="J91" s="5">
        <v>6.279205572604013</v>
      </c>
      <c r="K91" s="6">
        <v>184.48187061581368</v>
      </c>
      <c r="L91" s="1">
        <f t="shared" si="3"/>
        <v>76.85511925230168</v>
      </c>
      <c r="M91" s="1">
        <f t="shared" si="3"/>
        <v>13.686043612170065</v>
      </c>
      <c r="N91" s="1">
        <f t="shared" si="3"/>
        <v>2.5193898507725763</v>
      </c>
      <c r="P91" s="1">
        <f>$K91/(1+P$2)^($B91-サマリー!$C$4)</f>
        <v>108.87317374792238</v>
      </c>
      <c r="Q91" s="1">
        <f>$K91/(1+Q$2)^($B91-サマリー!$C$4)</f>
        <v>38.51064426917655</v>
      </c>
      <c r="R91" s="1">
        <f>$K91/(1+R$2)^($B91-サマリー!$C$4)</f>
        <v>13.896993133817478</v>
      </c>
      <c r="T91" s="1">
        <v>88</v>
      </c>
      <c r="V91" s="1">
        <f>$U91/(1+V$2)^($B91-サマリー!$C$4)</f>
        <v>0</v>
      </c>
      <c r="W91" s="1">
        <f>$U91/(1+W$2)^($B91-サマリー!$C$4)</f>
        <v>0</v>
      </c>
      <c r="X91" s="1">
        <f>$U91/(1+X$2)^($B91-サマリー!$C$4)</f>
        <v>0</v>
      </c>
    </row>
    <row r="92" spans="2:24" ht="13.5">
      <c r="B92" s="6">
        <v>89</v>
      </c>
      <c r="C92" s="5"/>
      <c r="D92" s="5"/>
      <c r="E92" s="5"/>
      <c r="F92" s="5">
        <v>55.81158474370651</v>
      </c>
      <c r="G92" s="5">
        <v>54.393725897514706</v>
      </c>
      <c r="H92" s="5">
        <v>11.258597627409616</v>
      </c>
      <c r="I92" s="5">
        <v>70.7658433894936</v>
      </c>
      <c r="J92" s="5">
        <v>6.980559903349729</v>
      </c>
      <c r="K92" s="6">
        <v>199.21031156147416</v>
      </c>
      <c r="L92" s="1">
        <f t="shared" si="3"/>
        <v>82.16929258528857</v>
      </c>
      <c r="M92" s="1">
        <f t="shared" si="3"/>
        <v>14.348246063280772</v>
      </c>
      <c r="N92" s="1">
        <f t="shared" si="3"/>
        <v>2.590980816354068</v>
      </c>
      <c r="P92" s="1">
        <f>$K92/(1+P$2)^($B92-サマリー!$C$4)</f>
        <v>116.40124633745947</v>
      </c>
      <c r="Q92" s="1">
        <f>$K92/(1+Q$2)^($B92-サマリー!$C$4)</f>
        <v>40.37399088354976</v>
      </c>
      <c r="R92" s="1">
        <f>$K92/(1+R$2)^($B92-サマリー!$C$4)</f>
        <v>14.291890000145756</v>
      </c>
      <c r="T92" s="1">
        <v>89</v>
      </c>
      <c r="V92" s="1">
        <f>$U92/(1+V$2)^($B92-サマリー!$C$4)</f>
        <v>0</v>
      </c>
      <c r="W92" s="1">
        <f>$U92/(1+W$2)^($B92-サマリー!$C$4)</f>
        <v>0</v>
      </c>
      <c r="X92" s="1">
        <f>$U92/(1+X$2)^($B92-サマリー!$C$4)</f>
        <v>0</v>
      </c>
    </row>
    <row r="93" spans="2:24" ht="13.5">
      <c r="B93" s="6">
        <v>90</v>
      </c>
      <c r="C93" s="5"/>
      <c r="D93" s="5"/>
      <c r="E93" s="5"/>
      <c r="F93" s="5">
        <v>47.656372729312125</v>
      </c>
      <c r="G93" s="5">
        <v>166.2843235146242</v>
      </c>
      <c r="H93" s="5">
        <v>11.258597627409616</v>
      </c>
      <c r="I93" s="5">
        <v>70.7658433894936</v>
      </c>
      <c r="J93" s="5">
        <v>12.167329183485492</v>
      </c>
      <c r="K93" s="6">
        <v>308.132466444325</v>
      </c>
      <c r="L93" s="1">
        <f t="shared" si="3"/>
        <v>125.83858315480474</v>
      </c>
      <c r="M93" s="1">
        <f t="shared" si="3"/>
        <v>21.54702109258988</v>
      </c>
      <c r="N93" s="1">
        <f t="shared" si="3"/>
        <v>3.8168100225586525</v>
      </c>
      <c r="P93" s="1">
        <f>$K93/(1+P$2)^($B93-サマリー!$C$4)</f>
        <v>178.26328371216638</v>
      </c>
      <c r="Q93" s="1">
        <f>$K93/(1+Q$2)^($B93-サマリー!$C$4)</f>
        <v>60.63035365598992</v>
      </c>
      <c r="R93" s="1">
        <f>$K93/(1+R$2)^($B93-サマリー!$C$4)</f>
        <v>21.053582739613653</v>
      </c>
      <c r="T93" s="1">
        <v>90</v>
      </c>
      <c r="V93" s="1">
        <f>$U93/(1+V$2)^($B93-サマリー!$C$4)</f>
        <v>0</v>
      </c>
      <c r="W93" s="1">
        <f>$U93/(1+W$2)^($B93-サマリー!$C$4)</f>
        <v>0</v>
      </c>
      <c r="X93" s="1">
        <f>$U93/(1+X$2)^($B93-サマリー!$C$4)</f>
        <v>0</v>
      </c>
    </row>
    <row r="94" spans="2:24" ht="13.5">
      <c r="B94" s="6">
        <v>91</v>
      </c>
      <c r="C94" s="5"/>
      <c r="D94" s="5"/>
      <c r="E94" s="5"/>
      <c r="F94" s="5">
        <v>47.573533629312124</v>
      </c>
      <c r="G94" s="5">
        <v>94.46840839751471</v>
      </c>
      <c r="H94" s="5">
        <v>11.258597627409616</v>
      </c>
      <c r="I94" s="5">
        <v>70.7658433894936</v>
      </c>
      <c r="J94" s="5">
        <v>8.572391472630017</v>
      </c>
      <c r="K94" s="6">
        <v>232.63877451636006</v>
      </c>
      <c r="L94" s="1">
        <f t="shared" si="3"/>
        <v>94.06695528405216</v>
      </c>
      <c r="M94" s="1">
        <f t="shared" si="3"/>
        <v>15.79409162994554</v>
      </c>
      <c r="N94" s="1">
        <f t="shared" si="3"/>
        <v>2.7444535584572547</v>
      </c>
      <c r="P94" s="1">
        <f>$K94/(1+P$2)^($B94-サマリー!$C$4)</f>
        <v>133.25550810685834</v>
      </c>
      <c r="Q94" s="1">
        <f>$K94/(1+Q$2)^($B94-サマリー!$C$4)</f>
        <v>44.44240143840727</v>
      </c>
      <c r="R94" s="1">
        <f>$K94/(1+R$2)^($B94-サマリー!$C$4)</f>
        <v>15.138448004093458</v>
      </c>
      <c r="T94" s="1">
        <v>91</v>
      </c>
      <c r="V94" s="1">
        <f>$U94/(1+V$2)^($B94-サマリー!$C$4)</f>
        <v>0</v>
      </c>
      <c r="W94" s="1">
        <f>$U94/(1+W$2)^($B94-サマリー!$C$4)</f>
        <v>0</v>
      </c>
      <c r="X94" s="1">
        <f>$U94/(1+X$2)^($B94-サマリー!$C$4)</f>
        <v>0</v>
      </c>
    </row>
    <row r="95" spans="2:24" ht="13.5">
      <c r="B95" s="6">
        <v>92</v>
      </c>
      <c r="C95" s="5"/>
      <c r="D95" s="5"/>
      <c r="E95" s="5"/>
      <c r="F95" s="5">
        <v>47.573533629312124</v>
      </c>
      <c r="G95" s="5">
        <v>40.28234839751471</v>
      </c>
      <c r="H95" s="5">
        <v>11.258597627409616</v>
      </c>
      <c r="I95" s="5">
        <v>70.7658433894936</v>
      </c>
      <c r="J95" s="5">
        <v>5.863088472630039</v>
      </c>
      <c r="K95" s="6">
        <v>175.74341151636008</v>
      </c>
      <c r="L95" s="1">
        <f t="shared" si="3"/>
        <v>70.35786698530217</v>
      </c>
      <c r="M95" s="1">
        <f t="shared" si="3"/>
        <v>11.583888797687381</v>
      </c>
      <c r="N95" s="1">
        <f t="shared" si="3"/>
        <v>1.9745290981047925</v>
      </c>
      <c r="P95" s="1">
        <f>$K95/(1+P$2)^($B95-サマリー!$C$4)</f>
        <v>99.6691482798604</v>
      </c>
      <c r="Q95" s="1">
        <f>$K95/(1+Q$2)^($B95-サマリー!$C$4)</f>
        <v>32.595469763427396</v>
      </c>
      <c r="R95" s="1">
        <f>$K95/(1+R$2)^($B95-サマリー!$C$4)</f>
        <v>10.8915328489041</v>
      </c>
      <c r="T95" s="1">
        <v>92</v>
      </c>
      <c r="V95" s="1">
        <f>$U95/(1+V$2)^($B95-サマリー!$C$4)</f>
        <v>0</v>
      </c>
      <c r="W95" s="1">
        <f>$U95/(1+W$2)^($B95-サマリー!$C$4)</f>
        <v>0</v>
      </c>
      <c r="X95" s="1">
        <f>$U95/(1+X$2)^($B95-サマリー!$C$4)</f>
        <v>0</v>
      </c>
    </row>
    <row r="96" spans="2:24" ht="13.5">
      <c r="B96" s="6">
        <v>93</v>
      </c>
      <c r="C96" s="5"/>
      <c r="D96" s="5"/>
      <c r="E96" s="5"/>
      <c r="F96" s="5">
        <v>47.500030892175374</v>
      </c>
      <c r="G96" s="5">
        <v>64.63093019226083</v>
      </c>
      <c r="H96" s="5">
        <v>11.258597627409616</v>
      </c>
      <c r="I96" s="5">
        <v>70.7658433894936</v>
      </c>
      <c r="J96" s="5">
        <v>7.076842425510506</v>
      </c>
      <c r="K96" s="6">
        <v>201.2322445268499</v>
      </c>
      <c r="L96" s="1">
        <f t="shared" si="3"/>
        <v>79.76452981505928</v>
      </c>
      <c r="M96" s="1">
        <f t="shared" si="3"/>
        <v>12.877622021738382</v>
      </c>
      <c r="N96" s="1">
        <f t="shared" si="3"/>
        <v>2.153241580827628</v>
      </c>
      <c r="P96" s="1">
        <f>$K96/(1+P$2)^($B96-サマリー!$C$4)</f>
        <v>112.99465276955121</v>
      </c>
      <c r="Q96" s="1">
        <f>$K96/(1+Q$2)^($B96-サマリー!$C$4)</f>
        <v>36.235857108557525</v>
      </c>
      <c r="R96" s="1">
        <f>$K96/(1+R$2)^($B96-サマリー!$C$4)</f>
        <v>11.877313649983828</v>
      </c>
      <c r="T96" s="1">
        <v>93</v>
      </c>
      <c r="V96" s="1">
        <f>$U96/(1+V$2)^($B96-サマリー!$C$4)</f>
        <v>0</v>
      </c>
      <c r="W96" s="1">
        <f>$U96/(1+W$2)^($B96-サマリー!$C$4)</f>
        <v>0</v>
      </c>
      <c r="X96" s="1">
        <f>$U96/(1+X$2)^($B96-サマリー!$C$4)</f>
        <v>0</v>
      </c>
    </row>
    <row r="97" spans="2:24" ht="13.5">
      <c r="B97" s="6">
        <v>94</v>
      </c>
      <c r="C97" s="5"/>
      <c r="D97" s="5"/>
      <c r="E97" s="5"/>
      <c r="F97" s="5">
        <v>45.21087632483039</v>
      </c>
      <c r="G97" s="5">
        <v>182.50164753067517</v>
      </c>
      <c r="H97" s="5">
        <v>11.258597627409616</v>
      </c>
      <c r="I97" s="5">
        <v>67.7375954256039</v>
      </c>
      <c r="J97" s="5">
        <v>12.70450816586947</v>
      </c>
      <c r="K97" s="6">
        <v>319.41322507438855</v>
      </c>
      <c r="L97" s="1">
        <f t="shared" si="3"/>
        <v>125.35560529037615</v>
      </c>
      <c r="M97" s="1">
        <f t="shared" si="3"/>
        <v>19.84512192760227</v>
      </c>
      <c r="N97" s="1">
        <f t="shared" si="3"/>
        <v>3.255058373513437</v>
      </c>
      <c r="P97" s="1">
        <f>$K97/(1+P$2)^($B97-サマリー!$C$4)</f>
        <v>177.57909593831477</v>
      </c>
      <c r="Q97" s="1">
        <f>$K97/(1+Q$2)^($B97-サマリー!$C$4)</f>
        <v>55.841443494505036</v>
      </c>
      <c r="R97" s="1">
        <f>$K97/(1+R$2)^($B97-サマリー!$C$4)</f>
        <v>17.95495201070995</v>
      </c>
      <c r="T97" s="1">
        <v>94</v>
      </c>
      <c r="V97" s="1">
        <f>$U97/(1+V$2)^($B97-サマリー!$C$4)</f>
        <v>0</v>
      </c>
      <c r="W97" s="1">
        <f>$U97/(1+W$2)^($B97-サマリー!$C$4)</f>
        <v>0</v>
      </c>
      <c r="X97" s="1">
        <f>$U97/(1+X$2)^($B97-サマリー!$C$4)</f>
        <v>0</v>
      </c>
    </row>
    <row r="98" spans="2:24" ht="13.5">
      <c r="B98" s="6">
        <v>95</v>
      </c>
      <c r="C98" s="5"/>
      <c r="D98" s="5"/>
      <c r="E98" s="5"/>
      <c r="F98" s="5"/>
      <c r="G98" s="5"/>
      <c r="H98" s="5">
        <v>0.44534191779184257</v>
      </c>
      <c r="I98" s="5">
        <v>4.591821138259544</v>
      </c>
      <c r="J98" s="5">
        <v>0.1280180028025697</v>
      </c>
      <c r="K98" s="6">
        <v>5.165181058853956</v>
      </c>
      <c r="L98" s="1">
        <f t="shared" si="3"/>
        <v>2.007035436003623</v>
      </c>
      <c r="M98" s="1">
        <f t="shared" si="3"/>
        <v>0.31156538595251493</v>
      </c>
      <c r="N98" s="1">
        <f t="shared" si="3"/>
        <v>0.05013051175597429</v>
      </c>
      <c r="P98" s="1">
        <f>$K98/(1+P$2)^($B98-サマリー!$C$4)</f>
        <v>2.843171930095151</v>
      </c>
      <c r="Q98" s="1">
        <f>$K98/(1+Q$2)^($B98-サマリー!$C$4)</f>
        <v>0.8767021416135542</v>
      </c>
      <c r="R98" s="1">
        <f>$K98/(1+R$2)^($B98-サマリー!$C$4)</f>
        <v>0.27652067323121826</v>
      </c>
      <c r="T98" s="1">
        <v>95</v>
      </c>
      <c r="V98" s="1">
        <f>$U98/(1+V$2)^($B98-サマリー!$C$4)</f>
        <v>0</v>
      </c>
      <c r="W98" s="1">
        <f>$U98/(1+W$2)^($B98-サマリー!$C$4)</f>
        <v>0</v>
      </c>
      <c r="X98" s="1">
        <f>$U98/(1+X$2)^($B98-サマリー!$C$4)</f>
        <v>0</v>
      </c>
    </row>
    <row r="99" spans="2:24" ht="13.5">
      <c r="B99" s="6">
        <v>96</v>
      </c>
      <c r="C99" s="5"/>
      <c r="D99" s="5"/>
      <c r="E99" s="5"/>
      <c r="F99" s="5"/>
      <c r="G99" s="5"/>
      <c r="H99" s="5">
        <v>0.44534191779184257</v>
      </c>
      <c r="I99" s="5">
        <v>4.591821138259544</v>
      </c>
      <c r="J99" s="5">
        <v>0.1280180028025697</v>
      </c>
      <c r="K99" s="6">
        <v>5.165181058853956</v>
      </c>
      <c r="L99" s="1">
        <f t="shared" si="3"/>
        <v>1.987163798023389</v>
      </c>
      <c r="M99" s="1">
        <f t="shared" si="3"/>
        <v>0.3024906659733155</v>
      </c>
      <c r="N99" s="1">
        <f t="shared" si="3"/>
        <v>0.04774334452949933</v>
      </c>
      <c r="P99" s="1">
        <f>$K99/(1+P$2)^($B99-サマリー!$C$4)</f>
        <v>2.8150217129654957</v>
      </c>
      <c r="Q99" s="1">
        <f>$K99/(1+Q$2)^($B99-サマリー!$C$4)</f>
        <v>0.8511671277801498</v>
      </c>
      <c r="R99" s="1">
        <f>$K99/(1+R$2)^($B99-サマリー!$C$4)</f>
        <v>0.2633530221249697</v>
      </c>
      <c r="T99" s="1">
        <v>96</v>
      </c>
      <c r="V99" s="1">
        <f>$U99/(1+V$2)^($B99-サマリー!$C$4)</f>
        <v>0</v>
      </c>
      <c r="W99" s="1">
        <f>$U99/(1+W$2)^($B99-サマリー!$C$4)</f>
        <v>0</v>
      </c>
      <c r="X99" s="1">
        <f>$U99/(1+X$2)^($B99-サマリー!$C$4)</f>
        <v>0</v>
      </c>
    </row>
    <row r="100" spans="2:24" ht="13.5">
      <c r="B100" s="6">
        <v>97</v>
      </c>
      <c r="C100" s="5"/>
      <c r="D100" s="5"/>
      <c r="E100" s="5"/>
      <c r="F100" s="5"/>
      <c r="G100" s="5"/>
      <c r="H100" s="5">
        <v>0.44534191779184257</v>
      </c>
      <c r="I100" s="5">
        <v>4.591821138259544</v>
      </c>
      <c r="J100" s="5">
        <v>0.1280180028025697</v>
      </c>
      <c r="K100" s="6">
        <v>5.165181058853956</v>
      </c>
      <c r="L100" s="1">
        <f t="shared" si="3"/>
        <v>1.9674889089340482</v>
      </c>
      <c r="M100" s="1">
        <f t="shared" si="3"/>
        <v>0.2936802582265199</v>
      </c>
      <c r="N100" s="1">
        <f t="shared" si="3"/>
        <v>0.045469851932856506</v>
      </c>
      <c r="P100" s="1">
        <f>$K100/(1+P$2)^($B100-サマリー!$C$4)</f>
        <v>2.7871502108569257</v>
      </c>
      <c r="Q100" s="1">
        <f>$K100/(1+Q$2)^($B100-サマリー!$C$4)</f>
        <v>0.8263758522137377</v>
      </c>
      <c r="R100" s="1">
        <f>$K100/(1+R$2)^($B100-サマリー!$C$4)</f>
        <v>0.25081240202378074</v>
      </c>
      <c r="T100" s="1">
        <v>97</v>
      </c>
      <c r="V100" s="1">
        <f>$U100/(1+V$2)^($B100-サマリー!$C$4)</f>
        <v>0</v>
      </c>
      <c r="W100" s="1">
        <f>$U100/(1+W$2)^($B100-サマリー!$C$4)</f>
        <v>0</v>
      </c>
      <c r="X100" s="1">
        <f>$U100/(1+X$2)^($B100-サマリー!$C$4)</f>
        <v>0</v>
      </c>
    </row>
    <row r="101" spans="2:24" ht="13.5">
      <c r="B101" s="6">
        <v>98</v>
      </c>
      <c r="C101" s="5"/>
      <c r="D101" s="5"/>
      <c r="E101" s="5"/>
      <c r="F101" s="5"/>
      <c r="G101" s="5"/>
      <c r="H101" s="5">
        <v>0.44534191779184257</v>
      </c>
      <c r="I101" s="5">
        <v>4.591821138259544</v>
      </c>
      <c r="J101" s="5">
        <v>0.1280180028025697</v>
      </c>
      <c r="K101" s="6">
        <v>5.165181058853956</v>
      </c>
      <c r="L101" s="1">
        <f t="shared" si="3"/>
        <v>1.9480088207267805</v>
      </c>
      <c r="M101" s="1">
        <f t="shared" si="3"/>
        <v>0.2851264642975922</v>
      </c>
      <c r="N101" s="1">
        <f t="shared" si="3"/>
        <v>0.043304620888434765</v>
      </c>
      <c r="P101" s="1">
        <f>$K101/(1+P$2)^($B101-サマリー!$C$4)</f>
        <v>2.7595546642147792</v>
      </c>
      <c r="Q101" s="1">
        <f>$K101/(1+Q$2)^($B101-サマリー!$C$4)</f>
        <v>0.8023066526346967</v>
      </c>
      <c r="R101" s="1">
        <f>$K101/(1+R$2)^($B101-サマリー!$C$4)</f>
        <v>0.23886895430836252</v>
      </c>
      <c r="T101" s="1">
        <v>98</v>
      </c>
      <c r="V101" s="1">
        <f>$U101/(1+V$2)^($B101-サマリー!$C$4)</f>
        <v>0</v>
      </c>
      <c r="W101" s="1">
        <f>$U101/(1+W$2)^($B101-サマリー!$C$4)</f>
        <v>0</v>
      </c>
      <c r="X101" s="1">
        <f>$U101/(1+X$2)^($B101-サマリー!$C$4)</f>
        <v>0</v>
      </c>
    </row>
    <row r="102" spans="2:24" ht="13.5">
      <c r="B102" s="6">
        <v>99</v>
      </c>
      <c r="C102" s="5"/>
      <c r="D102" s="5"/>
      <c r="E102" s="5"/>
      <c r="F102" s="5"/>
      <c r="G102" s="5"/>
      <c r="H102" s="5">
        <v>0.44534191779184257</v>
      </c>
      <c r="I102" s="5">
        <v>4.591821138259544</v>
      </c>
      <c r="J102" s="5">
        <v>0.1280180028025697</v>
      </c>
      <c r="K102" s="6">
        <v>5.165181058853956</v>
      </c>
      <c r="L102" s="1">
        <f t="shared" si="3"/>
        <v>1.928721604679981</v>
      </c>
      <c r="M102" s="1">
        <f t="shared" si="3"/>
        <v>0.27682180999766226</v>
      </c>
      <c r="N102" s="1">
        <f t="shared" si="3"/>
        <v>0.041242496084223576</v>
      </c>
      <c r="P102" s="1">
        <f>$K102/(1+P$2)^($B102-サマリー!$C$4)</f>
        <v>2.732232340806711</v>
      </c>
      <c r="Q102" s="1">
        <f>$K102/(1+Q$2)^($B102-サマリー!$C$4)</f>
        <v>0.7789384977035891</v>
      </c>
      <c r="R102" s="1">
        <f>$K102/(1+R$2)^($B102-サマリー!$C$4)</f>
        <v>0.22749424219844053</v>
      </c>
      <c r="T102" s="1">
        <v>99</v>
      </c>
      <c r="V102" s="1">
        <f>$U102/(1+V$2)^($B102-サマリー!$C$4)</f>
        <v>0</v>
      </c>
      <c r="W102" s="1">
        <f>$U102/(1+W$2)^($B102-サマリー!$C$4)</f>
        <v>0</v>
      </c>
      <c r="X102" s="1">
        <f>$U102/(1+X$2)^($B102-サマリー!$C$4)</f>
        <v>0</v>
      </c>
    </row>
    <row r="103" spans="2:24" ht="13.5">
      <c r="B103" s="6">
        <v>100</v>
      </c>
      <c r="C103" s="5"/>
      <c r="D103" s="5"/>
      <c r="E103" s="5"/>
      <c r="F103" s="5"/>
      <c r="G103" s="5"/>
      <c r="H103" s="5">
        <v>131.37586574859355</v>
      </c>
      <c r="I103" s="5">
        <v>1370.1484172211644</v>
      </c>
      <c r="J103" s="5">
        <v>38.54336989848798</v>
      </c>
      <c r="K103" s="6">
        <v>1540.067652868246</v>
      </c>
      <c r="L103" s="1">
        <f>($K$103/295)*(((1/(1+L2))^100-((1/(1+L2))^395))/(1-(1/(1+L2))))</f>
        <v>184.5866444037873</v>
      </c>
      <c r="M103" s="1">
        <f>($K$103/295)*(((1/(1+M2))^100-((1/(1+M2))^395))/(1-(1/(1+M2))))</f>
        <v>9.324817724571231</v>
      </c>
      <c r="N103" s="1">
        <f>($K$103/295)*(((1/(1+N2))^100-((1/(1+N2))^395))/(1-(1/(1+N2))))</f>
        <v>0.8336944822848192</v>
      </c>
      <c r="P103" s="1">
        <f>($K$103/295)*(((1/(1+P2))^(100-サマリー!$C$4)-((1/(1+P2))^(395-サマリー!$C$4)))/(1-(1/(1+P2))))</f>
        <v>261.48594918896885</v>
      </c>
      <c r="Q103" s="1">
        <f>($K$103/295)*(((1/(1+Q2))^(100-サマリー!$C$4)-((1/(1+Q2))^(395-サマリー!$C$4)))/(1-(1/(1+Q2))))</f>
        <v>26.238754489029105</v>
      </c>
      <c r="R103" s="1">
        <f>($K$103/295)*(((1/(1+R2))^(100-サマリー!$C$4)-((1/(1+R2))^(395-サマリー!$C$4)))/(1-(1/(1+R2))))</f>
        <v>4.598671576159932</v>
      </c>
      <c r="T103" s="1">
        <v>100</v>
      </c>
      <c r="V103" s="1">
        <f>$U103/(1+V$2)^($B103-サマリー!$C$4)</f>
        <v>0</v>
      </c>
      <c r="W103" s="1">
        <f>$U103/(1+W$2)^($B103-サマリー!$C$4)</f>
        <v>0</v>
      </c>
      <c r="X103" s="1">
        <f>$U103/(1+X$2)^($B103-サマリー!$C$4)</f>
        <v>0</v>
      </c>
    </row>
    <row r="104" spans="10:24" ht="13.5">
      <c r="J104" t="s">
        <v>11</v>
      </c>
      <c r="K104" s="3">
        <f>SUM(K3:K103)</f>
        <v>46517.79323097491</v>
      </c>
      <c r="L104" s="3">
        <f>SUM(L3:L103)</f>
        <v>28254.60914882776</v>
      </c>
      <c r="M104" s="3">
        <f>SUM(M3:M103)</f>
        <v>12706.627952512703</v>
      </c>
      <c r="N104" s="3">
        <f>SUM(N3:N103)</f>
        <v>6866.713285208469</v>
      </c>
      <c r="P104" s="3">
        <f>SUM(P3:P103)</f>
        <v>40025.5571908157</v>
      </c>
      <c r="Q104" s="3">
        <f>SUM(Q3:Q103)</f>
        <v>35754.703317243206</v>
      </c>
      <c r="R104" s="3">
        <f>SUM(R3:R103)</f>
        <v>37876.896006059804</v>
      </c>
      <c r="U104" s="3">
        <f>SUM(U3:U103)</f>
        <v>32000</v>
      </c>
      <c r="V104" s="3">
        <f>SUM(V3:V103)</f>
        <v>26530.426380076577</v>
      </c>
      <c r="W104" s="3">
        <f>SUM(W3:W103)</f>
        <v>19046.572106746116</v>
      </c>
      <c r="X104" s="3">
        <f>SUM(X3:X103)</f>
        <v>14413.632537355325</v>
      </c>
    </row>
    <row r="105" spans="10:18" ht="13.5">
      <c r="J105" t="s">
        <v>12</v>
      </c>
      <c r="K105">
        <f>K104/U104</f>
        <v>1.453681038467966</v>
      </c>
      <c r="L105">
        <f>L104/V104</f>
        <v>1.064988882728473</v>
      </c>
      <c r="M105">
        <f>M104/W104</f>
        <v>0.6671346361591299</v>
      </c>
      <c r="N105">
        <f>N104/X104</f>
        <v>0.4764040756146821</v>
      </c>
      <c r="P105">
        <f>P104/V104</f>
        <v>1.5086661864158164</v>
      </c>
      <c r="Q105">
        <f>Q104/W104</f>
        <v>1.877225104698983</v>
      </c>
      <c r="R105">
        <f>R104/X104</f>
        <v>2.627852202274169</v>
      </c>
    </row>
    <row r="108" spans="12:18" ht="13.5">
      <c r="L108" s="1"/>
      <c r="M108" s="1"/>
      <c r="N108" s="1"/>
      <c r="P108" s="1"/>
      <c r="Q108" s="1"/>
      <c r="R108" s="1"/>
    </row>
    <row r="109" spans="12:18" ht="13.5">
      <c r="L109" s="1"/>
      <c r="M109" s="1"/>
      <c r="N109" s="1"/>
      <c r="P109" s="1"/>
      <c r="Q109" s="1"/>
      <c r="R109" s="1"/>
    </row>
  </sheetData>
  <sheetProtection password="DE73" sheet="1" objects="1" scenarios="1"/>
  <printOptions/>
  <pageMargins left="0.7" right="0.7" top="0.75" bottom="0.75" header="0.3" footer="0.3"/>
  <pageSetup fitToHeight="1" fitToWidth="1" horizontalDpi="300" verticalDpi="300" orientation="portrait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9.00390625" style="23" customWidth="1"/>
    <col min="4" max="4" width="9.00390625" style="23" customWidth="1"/>
    <col min="6" max="6" width="9.00390625" style="23" customWidth="1"/>
  </cols>
  <sheetData>
    <row r="1" spans="1:5" ht="13.5">
      <c r="A1" t="s">
        <v>28</v>
      </c>
      <c r="C1" t="s">
        <v>29</v>
      </c>
      <c r="E1" t="s">
        <v>30</v>
      </c>
    </row>
    <row r="2" spans="1:5" ht="13.5">
      <c r="A2" s="6">
        <v>141.88913865383373</v>
      </c>
      <c r="C2">
        <v>141.88913865383373</v>
      </c>
      <c r="E2">
        <v>151.38217881501805</v>
      </c>
    </row>
    <row r="3" spans="1:5" ht="13.5">
      <c r="A3" s="6">
        <v>141.88913865383373</v>
      </c>
      <c r="C3">
        <v>141.88913865383373</v>
      </c>
      <c r="E3">
        <v>151.38217881501805</v>
      </c>
    </row>
    <row r="4" spans="1:5" ht="13.5">
      <c r="A4" s="6">
        <v>141.88913865383373</v>
      </c>
      <c r="C4">
        <v>141.88913865383373</v>
      </c>
      <c r="E4">
        <v>151.38217881501805</v>
      </c>
    </row>
    <row r="5" spans="1:5" ht="13.5">
      <c r="A5" s="6">
        <v>152.06427049626234</v>
      </c>
      <c r="C5">
        <v>152.06427049626234</v>
      </c>
      <c r="E5">
        <v>161.55731065744666</v>
      </c>
    </row>
    <row r="6" spans="1:5" ht="13.5">
      <c r="A6" s="6">
        <v>152.06427049626234</v>
      </c>
      <c r="C6">
        <v>152.06427049626234</v>
      </c>
      <c r="E6">
        <v>161.55731065744666</v>
      </c>
    </row>
    <row r="7" spans="1:5" ht="13.5">
      <c r="A7" s="6">
        <v>222.16085940919464</v>
      </c>
      <c r="C7">
        <v>222.16085940919464</v>
      </c>
      <c r="E7">
        <v>237.3020041968569</v>
      </c>
    </row>
    <row r="8" spans="1:5" ht="13.5">
      <c r="A8" s="6">
        <v>222.16085940919464</v>
      </c>
      <c r="C8">
        <v>222.16085940919464</v>
      </c>
      <c r="E8">
        <v>237.3020041968569</v>
      </c>
    </row>
    <row r="9" spans="1:5" ht="13.5">
      <c r="A9" s="6">
        <v>222.16085940919464</v>
      </c>
      <c r="C9">
        <v>222.16085940919464</v>
      </c>
      <c r="E9">
        <v>237.3020041968569</v>
      </c>
    </row>
    <row r="10" spans="1:5" ht="13.5">
      <c r="A10" s="6">
        <v>205.54003533822691</v>
      </c>
      <c r="C10">
        <v>205.54003533822691</v>
      </c>
      <c r="E10">
        <v>220.6811801258891</v>
      </c>
    </row>
    <row r="11" spans="1:5" ht="13.5">
      <c r="A11" s="6">
        <v>205.54003533822691</v>
      </c>
      <c r="C11">
        <v>205.54003533822691</v>
      </c>
      <c r="E11">
        <v>220.6811801258891</v>
      </c>
    </row>
    <row r="12" spans="1:5" ht="13.5">
      <c r="A12" s="6">
        <v>578.2652444354641</v>
      </c>
      <c r="C12">
        <v>685.7086111095606</v>
      </c>
      <c r="E12">
        <v>491.3175111887457</v>
      </c>
    </row>
    <row r="13" spans="1:5" ht="13.5">
      <c r="A13" s="6">
        <v>126.82824443546407</v>
      </c>
      <c r="C13">
        <v>129.37661110956054</v>
      </c>
      <c r="E13">
        <v>137.48851118874563</v>
      </c>
    </row>
    <row r="14" spans="1:5" ht="13.5">
      <c r="A14" s="6">
        <v>126.82824443546407</v>
      </c>
      <c r="C14">
        <v>129.37661110956054</v>
      </c>
      <c r="E14">
        <v>137.48851118874563</v>
      </c>
    </row>
    <row r="15" spans="1:5" ht="13.5">
      <c r="A15" s="6">
        <v>126.82824443546407</v>
      </c>
      <c r="C15">
        <v>129.37661110956054</v>
      </c>
      <c r="E15">
        <v>137.48851118874563</v>
      </c>
    </row>
    <row r="16" spans="1:5" ht="13.5">
      <c r="A16" s="6">
        <v>126.82824443546407</v>
      </c>
      <c r="C16">
        <v>129.37661110956054</v>
      </c>
      <c r="E16">
        <v>137.48851118874563</v>
      </c>
    </row>
    <row r="17" spans="1:5" ht="13.5">
      <c r="A17" s="6">
        <v>172.37945958195863</v>
      </c>
      <c r="C17">
        <v>174.735813562975</v>
      </c>
      <c r="E17">
        <v>181.00879593601252</v>
      </c>
    </row>
    <row r="18" spans="1:5" ht="13.5">
      <c r="A18" s="6">
        <v>172.37945958195863</v>
      </c>
      <c r="C18">
        <v>174.735813562975</v>
      </c>
      <c r="E18">
        <v>181.00879593601252</v>
      </c>
    </row>
    <row r="19" spans="1:5" ht="13.5">
      <c r="A19" s="6">
        <v>172.37945958195863</v>
      </c>
      <c r="C19">
        <v>174.735813562975</v>
      </c>
      <c r="E19">
        <v>181.00879593601252</v>
      </c>
    </row>
    <row r="20" spans="1:5" ht="13.5">
      <c r="A20" s="6">
        <v>163.72319211099085</v>
      </c>
      <c r="C20">
        <v>166.07954609200726</v>
      </c>
      <c r="E20">
        <v>172.35252846504474</v>
      </c>
    </row>
    <row r="21" spans="1:5" ht="13.5">
      <c r="A21" s="6">
        <v>174.63246070453926</v>
      </c>
      <c r="C21">
        <v>176.98881468555564</v>
      </c>
      <c r="E21">
        <v>183.26179705859315</v>
      </c>
    </row>
    <row r="22" spans="1:5" ht="13.5">
      <c r="A22" s="6">
        <v>174.63246070453926</v>
      </c>
      <c r="C22">
        <v>176.98881468555564</v>
      </c>
      <c r="E22">
        <v>183.26179705859315</v>
      </c>
    </row>
    <row r="23" spans="1:5" ht="13.5">
      <c r="A23" s="6">
        <v>180.67459155024045</v>
      </c>
      <c r="C23">
        <v>183.03094553125686</v>
      </c>
      <c r="E23">
        <v>189.30392790429434</v>
      </c>
    </row>
    <row r="24" spans="1:5" ht="13.5">
      <c r="A24" s="6">
        <v>179.05402791631954</v>
      </c>
      <c r="C24">
        <v>181.41038189733592</v>
      </c>
      <c r="E24">
        <v>187.68336427037343</v>
      </c>
    </row>
    <row r="25" spans="1:5" ht="13.5">
      <c r="A25" s="6">
        <v>310.3544695017822</v>
      </c>
      <c r="C25">
        <v>310.4241199017791</v>
      </c>
      <c r="E25">
        <v>316.69710227481653</v>
      </c>
    </row>
    <row r="26" spans="1:5" ht="13.5">
      <c r="A26" s="6">
        <v>258.6172738229136</v>
      </c>
      <c r="C26">
        <v>260.97362780393</v>
      </c>
      <c r="E26">
        <v>532.1865511442221</v>
      </c>
    </row>
    <row r="27" spans="1:5" ht="13.5">
      <c r="A27" s="6">
        <v>233.4619749711402</v>
      </c>
      <c r="C27">
        <v>222.14062785156503</v>
      </c>
      <c r="E27">
        <v>210.83203425841157</v>
      </c>
    </row>
    <row r="28" spans="1:5" ht="13.5">
      <c r="A28" s="6">
        <v>216.73358023844673</v>
      </c>
      <c r="C28">
        <v>211.24768143136603</v>
      </c>
      <c r="E28">
        <v>317.4496527093163</v>
      </c>
    </row>
    <row r="29" spans="1:5" ht="13.5">
      <c r="A29" s="6">
        <v>359.55089814740654</v>
      </c>
      <c r="C29">
        <v>369.93266460260554</v>
      </c>
      <c r="E29">
        <v>936.7269268909039</v>
      </c>
    </row>
    <row r="30" spans="1:5" ht="13.5">
      <c r="A30" s="6">
        <v>723.9520602102684</v>
      </c>
      <c r="C30">
        <v>657.2581708298759</v>
      </c>
      <c r="E30">
        <v>384.2968064171239</v>
      </c>
    </row>
    <row r="31" spans="1:5" ht="13.5">
      <c r="A31" s="6">
        <v>807.5195947970224</v>
      </c>
      <c r="C31">
        <v>685.2034254329627</v>
      </c>
      <c r="E31">
        <v>428.04655663352105</v>
      </c>
    </row>
    <row r="32" spans="1:5" ht="13.5">
      <c r="A32" s="6">
        <v>825.3382255444301</v>
      </c>
      <c r="C32">
        <v>703.0220561803706</v>
      </c>
      <c r="E32">
        <v>503.6822340922515</v>
      </c>
    </row>
    <row r="33" spans="1:5" ht="13.5">
      <c r="A33" s="6">
        <v>877.9738788441298</v>
      </c>
      <c r="C33">
        <v>752.2379828334932</v>
      </c>
      <c r="E33">
        <v>614.9327945427775</v>
      </c>
    </row>
    <row r="34" spans="1:5" ht="13.5">
      <c r="A34" s="6">
        <v>1845.265752063815</v>
      </c>
      <c r="C34">
        <v>1663.4436413529077</v>
      </c>
      <c r="E34">
        <v>1566.1817679927212</v>
      </c>
    </row>
    <row r="35" spans="1:5" ht="13.5">
      <c r="A35" s="6">
        <v>1610.4018068200817</v>
      </c>
      <c r="C35">
        <v>1447.3005748992969</v>
      </c>
      <c r="E35">
        <v>1389.580531914493</v>
      </c>
    </row>
    <row r="36" spans="1:5" ht="13.5">
      <c r="A36" s="6">
        <v>852.6050481007644</v>
      </c>
      <c r="C36">
        <v>674.1187261530774</v>
      </c>
      <c r="E36">
        <v>767.9160276565816</v>
      </c>
    </row>
    <row r="37" spans="1:6" ht="13.5">
      <c r="A37" s="6">
        <v>648.9988534222839</v>
      </c>
      <c r="B37" s="23">
        <v>-800</v>
      </c>
      <c r="C37">
        <v>500.45853515046406</v>
      </c>
      <c r="D37" s="23">
        <v>-800</v>
      </c>
      <c r="E37">
        <v>539.2490382020283</v>
      </c>
      <c r="F37" s="23">
        <v>-800</v>
      </c>
    </row>
    <row r="38" spans="1:6" ht="13.5">
      <c r="A38" s="6">
        <v>771.854238338457</v>
      </c>
      <c r="B38" s="23">
        <v>-800</v>
      </c>
      <c r="C38">
        <v>567.5555062444151</v>
      </c>
      <c r="D38" s="23">
        <v>-800</v>
      </c>
      <c r="E38">
        <v>640.9748619274453</v>
      </c>
      <c r="F38" s="23">
        <v>-800</v>
      </c>
    </row>
    <row r="39" spans="1:6" ht="13.5">
      <c r="A39" s="6">
        <v>773.2762103276166</v>
      </c>
      <c r="B39" s="23">
        <v>-800</v>
      </c>
      <c r="C39">
        <v>638.2659845779077</v>
      </c>
      <c r="D39" s="23">
        <v>-800</v>
      </c>
      <c r="E39">
        <v>711.6629600561754</v>
      </c>
      <c r="F39" s="23">
        <v>-800</v>
      </c>
    </row>
    <row r="40" spans="1:6" ht="13.5">
      <c r="A40" s="6">
        <v>841.0478678191148</v>
      </c>
      <c r="B40" s="23">
        <v>-800</v>
      </c>
      <c r="C40">
        <v>567.5555062444151</v>
      </c>
      <c r="D40" s="23">
        <v>-800</v>
      </c>
      <c r="E40">
        <v>640.9748619274453</v>
      </c>
      <c r="F40" s="23">
        <v>-800</v>
      </c>
    </row>
    <row r="41" spans="1:6" ht="13.5">
      <c r="A41" s="6">
        <v>798.3605312296743</v>
      </c>
      <c r="B41" s="23">
        <v>-800</v>
      </c>
      <c r="C41">
        <v>591.2772141817429</v>
      </c>
      <c r="D41" s="23">
        <v>-800</v>
      </c>
      <c r="E41">
        <v>710.671770550174</v>
      </c>
      <c r="F41" s="23">
        <v>-800</v>
      </c>
    </row>
    <row r="42" spans="1:6" ht="13.5">
      <c r="A42" s="6">
        <v>771.854238338457</v>
      </c>
      <c r="B42" s="23">
        <v>-800</v>
      </c>
      <c r="C42">
        <v>567.5555062444151</v>
      </c>
      <c r="D42" s="23">
        <v>-800</v>
      </c>
      <c r="E42">
        <v>640.9748619274453</v>
      </c>
      <c r="F42" s="23">
        <v>-800</v>
      </c>
    </row>
    <row r="43" spans="1:6" ht="13.5">
      <c r="A43" s="6">
        <v>570.4310163384571</v>
      </c>
      <c r="B43" s="23">
        <v>-800</v>
      </c>
      <c r="C43">
        <v>438.339933744415</v>
      </c>
      <c r="D43" s="23">
        <v>-800</v>
      </c>
      <c r="E43">
        <v>579.8562309274453</v>
      </c>
      <c r="F43" s="23">
        <v>-800</v>
      </c>
    </row>
    <row r="44" spans="1:6" ht="13.5">
      <c r="A44" s="6">
        <v>705.9628667959125</v>
      </c>
      <c r="B44" s="23">
        <v>-800</v>
      </c>
      <c r="C44">
        <v>573.8717842018706</v>
      </c>
      <c r="D44" s="23">
        <v>-800</v>
      </c>
      <c r="E44">
        <v>730.2665596188773</v>
      </c>
      <c r="F44" s="23">
        <v>-800</v>
      </c>
    </row>
    <row r="45" spans="1:6" ht="13.5">
      <c r="A45" s="6">
        <v>469.67226280371733</v>
      </c>
      <c r="B45" s="23">
        <v>-800</v>
      </c>
      <c r="C45">
        <v>393.3395940318976</v>
      </c>
      <c r="D45" s="23">
        <v>-800</v>
      </c>
      <c r="E45">
        <v>602.2205663704833</v>
      </c>
      <c r="F45" s="23">
        <v>-800</v>
      </c>
    </row>
    <row r="46" spans="1:6" ht="13.5">
      <c r="A46" s="6">
        <v>462.88907333770317</v>
      </c>
      <c r="B46" s="23">
        <v>-800</v>
      </c>
      <c r="C46">
        <v>377.03791695143354</v>
      </c>
      <c r="D46" s="23">
        <v>-800</v>
      </c>
      <c r="E46">
        <v>483.094739993866</v>
      </c>
      <c r="F46" s="23">
        <v>-800</v>
      </c>
    </row>
    <row r="47" spans="1:6" ht="13.5">
      <c r="A47" s="6">
        <v>728.5099785067626</v>
      </c>
      <c r="B47" s="23">
        <v>-800</v>
      </c>
      <c r="C47">
        <v>556.6065735227893</v>
      </c>
      <c r="D47" s="23">
        <v>-800</v>
      </c>
      <c r="E47">
        <v>485.02038314824233</v>
      </c>
      <c r="F47" s="23">
        <v>-800</v>
      </c>
    </row>
    <row r="48" spans="1:6" ht="13.5">
      <c r="A48" s="6">
        <v>860.4755533742726</v>
      </c>
      <c r="B48" s="23">
        <v>-800</v>
      </c>
      <c r="C48">
        <v>625.0986682436511</v>
      </c>
      <c r="D48" s="23">
        <v>-800</v>
      </c>
      <c r="E48">
        <v>480.62234659807905</v>
      </c>
      <c r="F48" s="23">
        <v>-800</v>
      </c>
    </row>
    <row r="49" spans="1:6" ht="13.5">
      <c r="A49" s="6">
        <v>923.7444946750176</v>
      </c>
      <c r="B49" s="23">
        <v>-800</v>
      </c>
      <c r="C49">
        <v>691.2470713619608</v>
      </c>
      <c r="D49" s="23">
        <v>-800</v>
      </c>
      <c r="E49">
        <v>580.463586894654</v>
      </c>
      <c r="F49" s="23">
        <v>-800</v>
      </c>
    </row>
    <row r="50" spans="1:6" ht="13.5">
      <c r="A50" s="6">
        <v>851.6607077219822</v>
      </c>
      <c r="B50" s="23">
        <v>-800</v>
      </c>
      <c r="C50">
        <v>619.06840754525</v>
      </c>
      <c r="D50" s="23">
        <v>-800</v>
      </c>
      <c r="E50">
        <v>567.759755657046</v>
      </c>
      <c r="F50" s="23">
        <v>-800</v>
      </c>
    </row>
    <row r="51" spans="1:6" ht="13.5">
      <c r="A51" s="6">
        <v>1101.7756512041638</v>
      </c>
      <c r="B51" s="23">
        <v>-800</v>
      </c>
      <c r="C51">
        <v>862.3461125458158</v>
      </c>
      <c r="D51" s="23">
        <v>-800</v>
      </c>
      <c r="E51">
        <v>1051.9908222031138</v>
      </c>
      <c r="F51" s="23">
        <v>-800</v>
      </c>
    </row>
    <row r="52" spans="1:6" ht="13.5">
      <c r="A52" s="6">
        <v>856.9713604487317</v>
      </c>
      <c r="B52" s="23">
        <v>-800</v>
      </c>
      <c r="C52">
        <v>624.3790602719996</v>
      </c>
      <c r="D52" s="23">
        <v>-800</v>
      </c>
      <c r="E52">
        <v>675.5438984637955</v>
      </c>
      <c r="F52" s="23">
        <v>-800</v>
      </c>
    </row>
    <row r="53" spans="1:6" ht="13.5">
      <c r="A53" s="6">
        <v>739.2309883973683</v>
      </c>
      <c r="B53" s="23">
        <v>-800</v>
      </c>
      <c r="C53">
        <v>578.846337720636</v>
      </c>
      <c r="D53" s="23">
        <v>-800</v>
      </c>
      <c r="E53">
        <v>787.4319220949949</v>
      </c>
      <c r="F53" s="23">
        <v>-800</v>
      </c>
    </row>
    <row r="54" spans="1:6" ht="13.5">
      <c r="A54" s="6">
        <v>835.96672225897</v>
      </c>
      <c r="B54" s="23">
        <v>-800</v>
      </c>
      <c r="C54">
        <v>675.5820715822377</v>
      </c>
      <c r="D54" s="23">
        <v>-800</v>
      </c>
      <c r="E54">
        <v>1497.13602790416</v>
      </c>
      <c r="F54" s="23">
        <v>-800</v>
      </c>
    </row>
    <row r="55" spans="1:6" ht="13.5">
      <c r="A55" s="6">
        <v>697.5554769054742</v>
      </c>
      <c r="B55" s="23">
        <v>-800</v>
      </c>
      <c r="C55">
        <v>590.144655097075</v>
      </c>
      <c r="D55" s="23">
        <v>-800</v>
      </c>
      <c r="E55">
        <v>854.9379256976399</v>
      </c>
      <c r="F55" s="23">
        <v>-800</v>
      </c>
    </row>
    <row r="56" spans="1:6" ht="13.5">
      <c r="A56" s="6">
        <v>622.9742098896055</v>
      </c>
      <c r="B56" s="23">
        <v>-800</v>
      </c>
      <c r="C56">
        <v>479.3400585229513</v>
      </c>
      <c r="D56" s="23">
        <v>-800</v>
      </c>
      <c r="E56">
        <v>753.5296426920329</v>
      </c>
      <c r="F56" s="23">
        <v>-800</v>
      </c>
    </row>
    <row r="57" spans="1:6" ht="13.5">
      <c r="A57" s="6">
        <v>728.8827574805405</v>
      </c>
      <c r="B57" s="23">
        <v>-800</v>
      </c>
      <c r="C57">
        <v>552.0488711260303</v>
      </c>
      <c r="D57" s="23">
        <v>-800</v>
      </c>
      <c r="E57">
        <v>609.6398190408765</v>
      </c>
      <c r="F57" s="23">
        <v>-800</v>
      </c>
    </row>
    <row r="58" spans="1:6" ht="13.5">
      <c r="A58" s="6">
        <v>851.6607077219822</v>
      </c>
      <c r="B58" s="23">
        <v>-800</v>
      </c>
      <c r="C58">
        <v>619.06840754525</v>
      </c>
      <c r="D58" s="23">
        <v>-800</v>
      </c>
      <c r="E58">
        <v>608.814718011562</v>
      </c>
      <c r="F58" s="23">
        <v>-800</v>
      </c>
    </row>
    <row r="59" spans="1:6" ht="13.5">
      <c r="A59" s="6">
        <v>1143.478112571777</v>
      </c>
      <c r="B59" s="23">
        <v>-800</v>
      </c>
      <c r="C59">
        <v>856.4729818365714</v>
      </c>
      <c r="D59" s="23">
        <v>-800</v>
      </c>
      <c r="E59">
        <v>900.70461952027</v>
      </c>
      <c r="F59" s="23">
        <v>-800</v>
      </c>
    </row>
    <row r="60" spans="1:6" ht="13.5">
      <c r="A60" s="6">
        <v>955.7019542856287</v>
      </c>
      <c r="B60" s="23">
        <v>-800</v>
      </c>
      <c r="C60">
        <v>679.5027275825906</v>
      </c>
      <c r="D60" s="23">
        <v>-800</v>
      </c>
      <c r="E60">
        <v>608.5002832604335</v>
      </c>
      <c r="F60" s="23">
        <v>-800</v>
      </c>
    </row>
    <row r="61" spans="1:6" ht="13.5">
      <c r="A61" s="6">
        <v>1204.6397155051664</v>
      </c>
      <c r="B61" s="23">
        <v>-800</v>
      </c>
      <c r="C61">
        <v>875.7606915098041</v>
      </c>
      <c r="D61" s="23">
        <v>-800</v>
      </c>
      <c r="E61">
        <v>844.6653331096213</v>
      </c>
      <c r="F61" s="23">
        <v>-800</v>
      </c>
    </row>
    <row r="62" spans="1:6" ht="13.5">
      <c r="A62" s="6">
        <v>875.5157089325105</v>
      </c>
      <c r="B62" s="23">
        <v>-800</v>
      </c>
      <c r="C62">
        <v>643.1429219603046</v>
      </c>
      <c r="D62" s="23">
        <v>-800</v>
      </c>
      <c r="E62">
        <v>536.2958278983754</v>
      </c>
      <c r="F62" s="23">
        <v>-800</v>
      </c>
    </row>
    <row r="63" spans="1:6" ht="13.5">
      <c r="A63" s="6">
        <v>678.8575879797648</v>
      </c>
      <c r="B63" s="23">
        <v>-800</v>
      </c>
      <c r="C63">
        <v>516.290020242536</v>
      </c>
      <c r="D63" s="23">
        <v>-800</v>
      </c>
      <c r="E63">
        <v>524.0288982192266</v>
      </c>
      <c r="F63" s="23">
        <v>-800</v>
      </c>
    </row>
    <row r="64" spans="1:6" ht="13.5">
      <c r="A64" s="6">
        <v>836.6303818869742</v>
      </c>
      <c r="B64" s="23">
        <v>-800</v>
      </c>
      <c r="C64">
        <v>642.5878200598971</v>
      </c>
      <c r="D64" s="23">
        <v>-800</v>
      </c>
      <c r="E64">
        <v>590.7944607559233</v>
      </c>
      <c r="F64" s="23">
        <v>-800</v>
      </c>
    </row>
    <row r="65" spans="1:6" ht="13.5">
      <c r="A65" s="6">
        <v>508.96152703605526</v>
      </c>
      <c r="B65" s="23">
        <v>-800</v>
      </c>
      <c r="C65">
        <v>404.0760271850186</v>
      </c>
      <c r="D65" s="23">
        <v>-800</v>
      </c>
      <c r="E65">
        <v>493.8848585000992</v>
      </c>
      <c r="F65" s="23">
        <v>-800</v>
      </c>
    </row>
    <row r="66" spans="1:6" ht="13.5">
      <c r="A66" s="6">
        <v>509.3994867325773</v>
      </c>
      <c r="B66" s="23">
        <v>-800</v>
      </c>
      <c r="C66">
        <v>404.5139868815404</v>
      </c>
      <c r="D66" s="23">
        <v>-800</v>
      </c>
      <c r="E66">
        <v>494.32281819662114</v>
      </c>
      <c r="F66" s="23">
        <v>-800</v>
      </c>
    </row>
    <row r="67" spans="1:6" ht="13.5">
      <c r="A67" s="6">
        <v>527.7944169685347</v>
      </c>
      <c r="B67" s="23">
        <v>-800</v>
      </c>
      <c r="C67">
        <v>422.90891711749794</v>
      </c>
      <c r="D67" s="23">
        <v>-800</v>
      </c>
      <c r="E67">
        <v>513.6621386907741</v>
      </c>
      <c r="F67" s="23">
        <v>-800</v>
      </c>
    </row>
    <row r="68" spans="1:6" ht="13.5">
      <c r="A68" s="6">
        <v>508.96152703605526</v>
      </c>
      <c r="B68" s="23">
        <v>-800</v>
      </c>
      <c r="C68">
        <v>404.0760271850186</v>
      </c>
      <c r="D68" s="23">
        <v>-800</v>
      </c>
      <c r="E68">
        <v>493.8848585000992</v>
      </c>
      <c r="F68" s="23">
        <v>-800</v>
      </c>
    </row>
    <row r="69" spans="1:6" ht="13.5">
      <c r="A69" s="6">
        <v>579.5771285058725</v>
      </c>
      <c r="B69" s="23">
        <v>-800</v>
      </c>
      <c r="C69">
        <v>474.78650551851126</v>
      </c>
      <c r="D69" s="23">
        <v>-800</v>
      </c>
      <c r="E69">
        <v>564.5729566288294</v>
      </c>
      <c r="F69" s="23">
        <v>-800</v>
      </c>
    </row>
    <row r="70" spans="1:6" ht="13.5">
      <c r="A70" s="6">
        <v>508.96152703605526</v>
      </c>
      <c r="B70" s="23">
        <v>-800</v>
      </c>
      <c r="C70">
        <v>404.0760271850186</v>
      </c>
      <c r="D70" s="23">
        <v>-800</v>
      </c>
      <c r="E70">
        <v>493.8848585000992</v>
      </c>
      <c r="F70" s="23">
        <v>-800</v>
      </c>
    </row>
    <row r="71" spans="1:6" ht="13.5">
      <c r="A71" s="6">
        <v>656.8837603066277</v>
      </c>
      <c r="B71" s="23">
        <v>-800</v>
      </c>
      <c r="C71">
        <v>546.4256629098826</v>
      </c>
      <c r="D71" s="23">
        <v>-800</v>
      </c>
      <c r="E71">
        <v>493.8848585000992</v>
      </c>
      <c r="F71" s="23">
        <v>-800</v>
      </c>
    </row>
    <row r="72" spans="1:6" ht="13.5">
      <c r="A72" s="6">
        <v>531.3258624790933</v>
      </c>
      <c r="B72" s="23">
        <v>-800</v>
      </c>
      <c r="C72">
        <v>426.4403626280565</v>
      </c>
      <c r="D72" s="23">
        <v>-800</v>
      </c>
      <c r="E72">
        <v>516.2491939431371</v>
      </c>
      <c r="F72" s="23">
        <v>-800</v>
      </c>
    </row>
    <row r="73" spans="1:6" ht="13.5">
      <c r="A73" s="6">
        <v>515.8609403033596</v>
      </c>
      <c r="B73" s="23">
        <v>-800</v>
      </c>
      <c r="C73">
        <v>408.8940499162467</v>
      </c>
      <c r="D73" s="23">
        <v>-800</v>
      </c>
      <c r="E73">
        <v>495.57820218679433</v>
      </c>
      <c r="F73" s="23">
        <v>-800</v>
      </c>
    </row>
    <row r="74" spans="1:6" ht="13.5">
      <c r="A74" s="6">
        <v>671.0109728290549</v>
      </c>
      <c r="B74" s="23">
        <v>-800</v>
      </c>
      <c r="C74">
        <v>534.5692324537558</v>
      </c>
      <c r="D74" s="23">
        <v>-800</v>
      </c>
      <c r="E74">
        <v>585.6226246766118</v>
      </c>
      <c r="F74" s="23">
        <v>-800</v>
      </c>
    </row>
    <row r="75" spans="1:6" ht="13.5">
      <c r="A75" s="6">
        <v>508.96152703605526</v>
      </c>
      <c r="B75" s="23">
        <v>-800</v>
      </c>
      <c r="C75">
        <v>404.0760271850186</v>
      </c>
      <c r="D75" s="23">
        <v>-800</v>
      </c>
      <c r="E75">
        <v>499.0256784888709</v>
      </c>
      <c r="F75" s="23">
        <v>-800</v>
      </c>
    </row>
    <row r="76" spans="1:6" ht="13.5">
      <c r="A76" s="6">
        <v>619.3980102608622</v>
      </c>
      <c r="B76" s="23">
        <v>-800</v>
      </c>
      <c r="C76">
        <v>510.6287951267724</v>
      </c>
      <c r="D76" s="23">
        <v>-800</v>
      </c>
      <c r="E76">
        <v>875.2044752696451</v>
      </c>
      <c r="F76" s="23">
        <v>-800</v>
      </c>
    </row>
    <row r="77" spans="1:5" ht="13.5">
      <c r="A77" s="6">
        <v>746.3886932520227</v>
      </c>
      <c r="C77">
        <v>672.1136955613332</v>
      </c>
      <c r="E77">
        <v>728.7882853056067</v>
      </c>
    </row>
    <row r="78" spans="1:5" ht="13.5">
      <c r="A78" s="6">
        <v>817.2468304882975</v>
      </c>
      <c r="C78">
        <v>774.5769772876748</v>
      </c>
      <c r="E78">
        <v>843.2312642123507</v>
      </c>
    </row>
    <row r="79" spans="1:5" ht="13.5">
      <c r="A79" s="6">
        <v>341.2113705616468</v>
      </c>
      <c r="C79">
        <v>304.54937887361007</v>
      </c>
      <c r="E79">
        <v>965.3583554455663</v>
      </c>
    </row>
    <row r="80" spans="1:5" ht="13.5">
      <c r="A80" s="6">
        <v>407.416995872414</v>
      </c>
      <c r="C80">
        <v>370.660127320702</v>
      </c>
      <c r="E80">
        <v>409.946905801112</v>
      </c>
    </row>
    <row r="81" spans="1:5" ht="13.5">
      <c r="A81" s="6">
        <v>268.43277880918725</v>
      </c>
      <c r="C81">
        <v>231.67591025747504</v>
      </c>
      <c r="E81">
        <v>251.33372140406777</v>
      </c>
    </row>
    <row r="82" spans="1:5" ht="13.5">
      <c r="A82" s="6">
        <v>209.05339251602126</v>
      </c>
      <c r="C82">
        <v>172.29652396430907</v>
      </c>
      <c r="E82">
        <v>191.9543351109018</v>
      </c>
    </row>
    <row r="83" spans="1:5" ht="13.5">
      <c r="A83" s="6">
        <v>209.05339251602126</v>
      </c>
      <c r="C83">
        <v>172.29652396430907</v>
      </c>
      <c r="E83">
        <v>254.94185850042663</v>
      </c>
    </row>
    <row r="84" spans="1:5" ht="13.5">
      <c r="A84" s="6">
        <v>300.44102334514497</v>
      </c>
      <c r="C84">
        <v>232.12791426917045</v>
      </c>
      <c r="E84">
        <v>192.2219398532872</v>
      </c>
    </row>
    <row r="85" spans="1:5" ht="13.5">
      <c r="A85" s="6">
        <v>209.05339251602126</v>
      </c>
      <c r="C85">
        <v>172.29652396430907</v>
      </c>
      <c r="E85">
        <v>191.99678164981026</v>
      </c>
    </row>
    <row r="86" spans="1:5" ht="13.5">
      <c r="A86" s="6">
        <v>214.73098238318352</v>
      </c>
      <c r="C86">
        <v>177.9741138314713</v>
      </c>
      <c r="E86">
        <v>196.8227286319316</v>
      </c>
    </row>
    <row r="87" spans="1:5" ht="13.5">
      <c r="A87" s="6">
        <v>246.43363541643427</v>
      </c>
      <c r="C87">
        <v>259.7098372273846</v>
      </c>
      <c r="E87">
        <v>187.8932560638496</v>
      </c>
    </row>
    <row r="88" spans="1:5" ht="13.5">
      <c r="A88" s="6">
        <v>234.09463955660453</v>
      </c>
      <c r="C88">
        <v>247.37084136755485</v>
      </c>
      <c r="E88">
        <v>380.52436141764787</v>
      </c>
    </row>
    <row r="89" spans="1:5" ht="13.5">
      <c r="A89" s="6">
        <v>225.59750711912008</v>
      </c>
      <c r="C89">
        <v>228.35791920420772</v>
      </c>
      <c r="E89">
        <v>379.2094547690807</v>
      </c>
    </row>
    <row r="90" spans="1:5" ht="13.5">
      <c r="A90" s="6">
        <v>265.52815274996004</v>
      </c>
      <c r="C90">
        <v>268.19368797137224</v>
      </c>
      <c r="E90">
        <v>184.48187061581368</v>
      </c>
    </row>
    <row r="91" spans="1:5" ht="13.5">
      <c r="A91" s="6">
        <v>348.08492249994026</v>
      </c>
      <c r="C91">
        <v>328.0478059917735</v>
      </c>
      <c r="E91">
        <v>199.21031156147416</v>
      </c>
    </row>
    <row r="92" spans="1:5" ht="13.5">
      <c r="A92" s="6">
        <v>279.94451939610485</v>
      </c>
      <c r="C92">
        <v>252.17280164894004</v>
      </c>
      <c r="E92">
        <v>308.132466444325</v>
      </c>
    </row>
    <row r="93" spans="1:5" ht="13.5">
      <c r="A93" s="6">
        <v>232.6819117489036</v>
      </c>
      <c r="C93">
        <v>203.00611324026272</v>
      </c>
      <c r="E93">
        <v>232.63877451636006</v>
      </c>
    </row>
    <row r="94" spans="1:5" ht="13.5">
      <c r="A94" s="6">
        <v>185.12012474890358</v>
      </c>
      <c r="C94">
        <v>155.44432624026274</v>
      </c>
      <c r="E94">
        <v>175.74341151636008</v>
      </c>
    </row>
    <row r="95" spans="1:5" ht="13.5">
      <c r="A95" s="6">
        <v>207.27120128181724</v>
      </c>
      <c r="C95">
        <v>178.02353951540357</v>
      </c>
      <c r="E95">
        <v>201.2322445268499</v>
      </c>
    </row>
    <row r="96" spans="1:5" ht="13.5">
      <c r="A96" s="6">
        <v>209.80244720875208</v>
      </c>
      <c r="C96">
        <v>179.60489404519444</v>
      </c>
      <c r="E96">
        <v>319.41322507438855</v>
      </c>
    </row>
    <row r="97" spans="1:5" ht="13.5">
      <c r="A97" s="6">
        <v>6.103145208623806</v>
      </c>
      <c r="C97">
        <v>6.8374102086238056</v>
      </c>
      <c r="E97">
        <v>5.165181058853956</v>
      </c>
    </row>
    <row r="98" spans="1:5" ht="13.5">
      <c r="A98" s="6">
        <v>6.103145208623806</v>
      </c>
      <c r="C98">
        <v>6.8374102086238056</v>
      </c>
      <c r="E98">
        <v>5.165181058853956</v>
      </c>
    </row>
    <row r="99" spans="1:5" ht="13.5">
      <c r="A99" s="6">
        <v>6.103145208623806</v>
      </c>
      <c r="C99">
        <v>6.8374102086238056</v>
      </c>
      <c r="E99">
        <v>5.165181058853956</v>
      </c>
    </row>
    <row r="100" spans="1:5" ht="13.5">
      <c r="A100" s="6">
        <v>6.103145208623806</v>
      </c>
      <c r="C100">
        <v>6.8374102086238056</v>
      </c>
      <c r="E100">
        <v>5.165181058853956</v>
      </c>
    </row>
    <row r="101" spans="1:5" ht="13.5">
      <c r="A101" s="6">
        <v>6.103145208623806</v>
      </c>
      <c r="C101">
        <v>6.8374102086238056</v>
      </c>
      <c r="E101">
        <v>5.165181058853956</v>
      </c>
    </row>
    <row r="102" ht="13.5">
      <c r="A102" s="6"/>
    </row>
  </sheetData>
  <sheetProtection password="DE73" sheet="1" objects="1" scenarios="1"/>
  <printOptions/>
  <pageMargins left="0.7" right="0.7" top="0.75" bottom="0.75" header="0.3" footer="0.3"/>
  <pageSetup fitToHeight="1" fitToWidth="1"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kisimoto</cp:lastModifiedBy>
  <cp:lastPrinted>2011-11-21T06:28:39Z</cp:lastPrinted>
  <dcterms:created xsi:type="dcterms:W3CDTF">2010-08-24T08:00:05Z</dcterms:created>
  <dcterms:modified xsi:type="dcterms:W3CDTF">2011-11-24T07:12:09Z</dcterms:modified>
  <cp:category/>
  <cp:version/>
  <cp:contentType/>
  <cp:contentStatus/>
</cp:coreProperties>
</file>