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75" windowWidth="16740" windowHeight="9345" activeTab="0"/>
  </bookViews>
  <sheets>
    <sheet name="サマリー" sheetId="1" r:id="rId1"/>
    <sheet name="再処理等費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<sst xmlns="http://schemas.openxmlformats.org/spreadsheetml/2006/main" count="28" uniqueCount="26">
  <si>
    <t>割引（初年度基準）</t>
  </si>
  <si>
    <t>割引（事業開始年はまとめシートで定義）</t>
  </si>
  <si>
    <t>年</t>
  </si>
  <si>
    <t>技術開発費</t>
  </si>
  <si>
    <t>調査費及び用地取得費</t>
  </si>
  <si>
    <t>設計及び建設費</t>
  </si>
  <si>
    <t>操業費</t>
  </si>
  <si>
    <t>解体及び閉鎖費</t>
  </si>
  <si>
    <t>モニタリング費</t>
  </si>
  <si>
    <t>プロジェクト管理費</t>
  </si>
  <si>
    <t>消費税</t>
  </si>
  <si>
    <t>合　　　計</t>
  </si>
  <si>
    <t>事業基準年</t>
  </si>
  <si>
    <t>年目</t>
  </si>
  <si>
    <t>前回総費用
（割引なし、兆円）</t>
  </si>
  <si>
    <t>今回総費用
（割引なし、兆円）</t>
  </si>
  <si>
    <t>total cost</t>
  </si>
  <si>
    <t>cost (\/t)</t>
  </si>
  <si>
    <t>-</t>
  </si>
  <si>
    <t>再処理等コスト　まとめ</t>
  </si>
  <si>
    <t>今回の単価（割引率別, 万円/ｔU）</t>
  </si>
  <si>
    <t>注：事業基準年以外のセルは変更できません。</t>
  </si>
  <si>
    <t>事業費</t>
  </si>
  <si>
    <t>処理量</t>
  </si>
  <si>
    <t>割引（事業開始年は「サマリー」シートで定義）</t>
  </si>
  <si>
    <t>再処理量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</si>
</sst>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.00_ "/>
    <numFmt numFmtId="178" formatCode="#,##0_ "/>
    <numFmt numFmtId="179" formatCode="0_);[Red]\(0\)"/>
    <numFmt numFmtId="180" formatCode="0.0_);[Red]\(0.0\)"/>
    <numFmt numFmtId="181" formatCode="0;0;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-0.24997000396251678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9" fontId="0" fillId="0" borderId="0" xfId="0" applyNumberFormat="1" applyAlignment="1">
      <alignment vertical="center"/>
    </xf>
    <xf numFmtId="0" fontId="3" fillId="19" borderId="0" xfId="0" applyFont="1" applyFill="1" applyAlignment="1">
      <alignment/>
    </xf>
    <xf numFmtId="9" fontId="0" fillId="0" borderId="0" xfId="0" applyNumberFormat="1" applyAlignment="1">
      <alignment/>
    </xf>
    <xf numFmtId="9" fontId="3" fillId="0" borderId="0" xfId="0" applyNumberFormat="1" applyFont="1" applyAlignment="1">
      <alignment/>
    </xf>
    <xf numFmtId="0" fontId="0" fillId="0" borderId="0" xfId="0" applyAlignment="1" applyProtection="1">
      <alignment vertical="center"/>
      <protection/>
    </xf>
    <xf numFmtId="0" fontId="0" fillId="1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13" borderId="12" xfId="0" applyFill="1" applyBorder="1" applyAlignment="1" applyProtection="1">
      <alignment vertical="center"/>
      <protection/>
    </xf>
    <xf numFmtId="9" fontId="25" fillId="34" borderId="13" xfId="0" applyNumberFormat="1" applyFont="1" applyFill="1" applyBorder="1" applyAlignment="1" applyProtection="1">
      <alignment horizontal="center" vertical="center"/>
      <protection/>
    </xf>
    <xf numFmtId="9" fontId="25" fillId="34" borderId="14" xfId="0" applyNumberFormat="1" applyFont="1" applyFill="1" applyBorder="1" applyAlignment="1" applyProtection="1">
      <alignment horizontal="center" vertical="center"/>
      <protection/>
    </xf>
    <xf numFmtId="177" fontId="0" fillId="6" borderId="15" xfId="0" applyNumberFormat="1" applyFill="1" applyBorder="1" applyAlignment="1" applyProtection="1">
      <alignment horizontal="center" vertical="center"/>
      <protection/>
    </xf>
    <xf numFmtId="178" fontId="0" fillId="0" borderId="0" xfId="0" applyNumberFormat="1" applyAlignment="1">
      <alignment vertical="center"/>
    </xf>
    <xf numFmtId="178" fontId="3" fillId="7" borderId="0" xfId="0" applyNumberFormat="1" applyFont="1" applyFill="1" applyAlignment="1">
      <alignment/>
    </xf>
    <xf numFmtId="176" fontId="3" fillId="19" borderId="0" xfId="0" applyNumberFormat="1" applyFont="1" applyFill="1" applyAlignment="1">
      <alignment/>
    </xf>
    <xf numFmtId="38" fontId="0" fillId="0" borderId="16" xfId="48" applyFont="1" applyBorder="1" applyAlignment="1">
      <alignment/>
    </xf>
    <xf numFmtId="38" fontId="0" fillId="0" borderId="14" xfId="48" applyFont="1" applyBorder="1" applyAlignment="1">
      <alignment/>
    </xf>
    <xf numFmtId="38" fontId="0" fillId="0" borderId="17" xfId="48" applyFont="1" applyBorder="1" applyAlignment="1">
      <alignment/>
    </xf>
    <xf numFmtId="179" fontId="0" fillId="6" borderId="18" xfId="0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9" fontId="0" fillId="6" borderId="17" xfId="0" applyNumberFormat="1" applyFill="1" applyBorder="1" applyAlignment="1" applyProtection="1">
      <alignment horizontal="center" vertical="center"/>
      <protection/>
    </xf>
    <xf numFmtId="180" fontId="0" fillId="6" borderId="18" xfId="0" applyNumberFormat="1" applyFill="1" applyBorder="1" applyAlignment="1" applyProtection="1">
      <alignment horizontal="center" vertical="center"/>
      <protection/>
    </xf>
    <xf numFmtId="181" fontId="0" fillId="0" borderId="19" xfId="48" applyNumberFormat="1" applyFont="1" applyBorder="1" applyAlignment="1">
      <alignment horizontal="right"/>
    </xf>
    <xf numFmtId="181" fontId="0" fillId="0" borderId="13" xfId="48" applyNumberFormat="1" applyFont="1" applyBorder="1" applyAlignment="1">
      <alignment horizontal="right"/>
    </xf>
    <xf numFmtId="181" fontId="0" fillId="0" borderId="18" xfId="48" applyNumberFormat="1" applyFont="1" applyBorder="1" applyAlignment="1">
      <alignment horizontal="right"/>
    </xf>
    <xf numFmtId="179" fontId="0" fillId="0" borderId="16" xfId="48" applyNumberFormat="1" applyFont="1" applyBorder="1" applyAlignment="1">
      <alignment/>
    </xf>
    <xf numFmtId="179" fontId="3" fillId="0" borderId="0" xfId="0" applyNumberFormat="1" applyFont="1" applyAlignment="1">
      <alignment/>
    </xf>
    <xf numFmtId="179" fontId="0" fillId="0" borderId="0" xfId="0" applyNumberFormat="1" applyAlignment="1">
      <alignment vertical="center"/>
    </xf>
    <xf numFmtId="179" fontId="0" fillId="0" borderId="19" xfId="48" applyNumberFormat="1" applyFont="1" applyBorder="1" applyAlignment="1">
      <alignment horizontal="right"/>
    </xf>
    <xf numFmtId="179" fontId="0" fillId="0" borderId="14" xfId="48" applyNumberFormat="1" applyFont="1" applyBorder="1" applyAlignment="1">
      <alignment/>
    </xf>
    <xf numFmtId="179" fontId="0" fillId="0" borderId="13" xfId="48" applyNumberFormat="1" applyFont="1" applyBorder="1" applyAlignment="1">
      <alignment horizontal="right"/>
    </xf>
    <xf numFmtId="179" fontId="0" fillId="0" borderId="17" xfId="48" applyNumberFormat="1" applyFont="1" applyBorder="1" applyAlignment="1">
      <alignment/>
    </xf>
    <xf numFmtId="179" fontId="0" fillId="0" borderId="18" xfId="48" applyNumberFormat="1" applyFont="1" applyBorder="1" applyAlignment="1">
      <alignment horizontal="right"/>
    </xf>
    <xf numFmtId="179" fontId="41" fillId="0" borderId="0" xfId="0" applyNumberFormat="1" applyFont="1" applyAlignment="1">
      <alignment/>
    </xf>
    <xf numFmtId="0" fontId="25" fillId="34" borderId="20" xfId="0" applyFont="1" applyFill="1" applyBorder="1" applyAlignment="1" applyProtection="1">
      <alignment horizontal="center" vertical="center"/>
      <protection/>
    </xf>
    <xf numFmtId="0" fontId="25" fillId="34" borderId="21" xfId="0" applyFont="1" applyFill="1" applyBorder="1" applyAlignment="1" applyProtection="1">
      <alignment horizontal="center" vertical="center"/>
      <protection/>
    </xf>
    <xf numFmtId="0" fontId="25" fillId="34" borderId="22" xfId="0" applyFont="1" applyFill="1" applyBorder="1" applyAlignment="1" applyProtection="1">
      <alignment horizontal="center" vertical="center" wrapText="1"/>
      <protection/>
    </xf>
    <xf numFmtId="0" fontId="25" fillId="34" borderId="23" xfId="0" applyFont="1" applyFill="1" applyBorder="1" applyAlignment="1" applyProtection="1">
      <alignment horizontal="center" vertical="center" wrapText="1"/>
      <protection/>
    </xf>
    <xf numFmtId="0" fontId="25" fillId="34" borderId="20" xfId="0" applyFont="1" applyFill="1" applyBorder="1" applyAlignment="1" applyProtection="1">
      <alignment horizontal="center" vertical="center" wrapText="1"/>
      <protection/>
    </xf>
    <xf numFmtId="0" fontId="25" fillId="34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"/>
          <c:y val="-0.0035"/>
          <c:w val="0.946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'再処理等費用'!$C$3:$C$82</c:f>
              <c:numCache/>
            </c:numRef>
          </c:val>
        </c:ser>
        <c:axId val="53188812"/>
        <c:axId val="8937261"/>
      </c:barChart>
      <c:catAx>
        <c:axId val="53188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事業年次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937261"/>
        <c:crosses val="autoZero"/>
        <c:auto val="1"/>
        <c:lblOffset val="100"/>
        <c:tickLblSkip val="5"/>
        <c:tickMarkSkip val="5"/>
        <c:noMultiLvlLbl val="0"/>
      </c:catAx>
      <c:valAx>
        <c:axId val="8937261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事業費用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億円）</a:t>
                </a:r>
              </a:p>
            </c:rich>
          </c:tx>
          <c:layout>
            <c:manualLayout>
              <c:xMode val="factor"/>
              <c:yMode val="factor"/>
              <c:x val="-0.007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1888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0875"/>
          <c:w val="0.848"/>
          <c:h val="0.94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Sheet1!$A$2:$A$81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Sheet1!$B$2:$B$81</c:f>
              <c:numCache/>
            </c:numRef>
          </c:val>
        </c:ser>
        <c:overlap val="100"/>
        <c:axId val="13326486"/>
        <c:axId val="52829511"/>
      </c:barChart>
      <c:catAx>
        <c:axId val="13326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事業年次</a:t>
                </a:r>
              </a:p>
            </c:rich>
          </c:tx>
          <c:layout>
            <c:manualLayout>
              <c:xMode val="factor"/>
              <c:yMode val="factor"/>
              <c:x val="-0.004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52829511"/>
        <c:crosses val="autoZero"/>
        <c:auto val="1"/>
        <c:lblOffset val="100"/>
        <c:tickLblSkip val="10"/>
        <c:tickMarkSkip val="10"/>
        <c:noMultiLvlLbl val="0"/>
      </c:catAx>
      <c:valAx>
        <c:axId val="52829511"/>
        <c:scaling>
          <c:orientation val="minMax"/>
          <c:max val="3000"/>
          <c:min val="-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事業費（億円）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3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;0;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32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87</xdr:row>
      <xdr:rowOff>19050</xdr:rowOff>
    </xdr:from>
    <xdr:to>
      <xdr:col>10</xdr:col>
      <xdr:colOff>285750</xdr:colOff>
      <xdr:row>109</xdr:row>
      <xdr:rowOff>133350</xdr:rowOff>
    </xdr:to>
    <xdr:graphicFrame>
      <xdr:nvGraphicFramePr>
        <xdr:cNvPr id="1" name="グラフ 1"/>
        <xdr:cNvGraphicFramePr/>
      </xdr:nvGraphicFramePr>
      <xdr:xfrm>
        <a:off x="1685925" y="15011400"/>
        <a:ext cx="68294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0.0035</cdr:x>
      <cdr:y>0.697</cdr:y>
    </cdr:from>
    <cdr:to>
      <cdr:x>0.0385</cdr:x>
      <cdr:y>0.89875</cdr:y>
    </cdr:to>
    <cdr:sp>
      <cdr:nvSpPr>
        <cdr:cNvPr id="1" name="テキスト ボックス 1"/>
        <cdr:cNvSpPr txBox="1">
          <a:spLocks noChangeArrowheads="1"/>
        </cdr:cNvSpPr>
      </cdr:nvSpPr>
      <cdr:spPr>
        <a:xfrm rot="16200000">
          <a:off x="19050" y="2952750"/>
          <a:ext cx="21907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処理量（ｔ）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</xdr:row>
      <xdr:rowOff>76200</xdr:rowOff>
    </xdr:from>
    <xdr:to>
      <xdr:col>12</xdr:col>
      <xdr:colOff>333375</xdr:colOff>
      <xdr:row>26</xdr:row>
      <xdr:rowOff>38100</xdr:rowOff>
    </xdr:to>
    <xdr:graphicFrame>
      <xdr:nvGraphicFramePr>
        <xdr:cNvPr id="1" name="グラフ 1"/>
        <xdr:cNvGraphicFramePr/>
      </xdr:nvGraphicFramePr>
      <xdr:xfrm>
        <a:off x="1409700" y="247650"/>
        <a:ext cx="62388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1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8" customWidth="1"/>
    <col min="2" max="3" width="16.421875" style="8" customWidth="1"/>
    <col min="4" max="7" width="13.7109375" style="8" customWidth="1"/>
    <col min="8" max="16384" width="9.00390625" style="8" customWidth="1"/>
  </cols>
  <sheetData>
    <row r="2" ht="13.5">
      <c r="B2" s="8" t="s">
        <v>19</v>
      </c>
    </row>
    <row r="3" ht="14.25" thickBot="1"/>
    <row r="4" spans="2:4" ht="14.25" thickBot="1">
      <c r="B4" s="9" t="s">
        <v>12</v>
      </c>
      <c r="C4" s="10">
        <v>1</v>
      </c>
      <c r="D4" s="11" t="s">
        <v>13</v>
      </c>
    </row>
    <row r="5" ht="14.25" thickBot="1"/>
    <row r="6" spans="2:7" ht="26.25" customHeight="1">
      <c r="B6" s="41" t="s">
        <v>14</v>
      </c>
      <c r="C6" s="43" t="s">
        <v>15</v>
      </c>
      <c r="D6" s="39" t="s">
        <v>20</v>
      </c>
      <c r="E6" s="39"/>
      <c r="F6" s="39"/>
      <c r="G6" s="40"/>
    </row>
    <row r="7" spans="2:7" ht="26.25" customHeight="1">
      <c r="B7" s="42"/>
      <c r="C7" s="44"/>
      <c r="D7" s="12">
        <v>0</v>
      </c>
      <c r="E7" s="12">
        <v>0.01</v>
      </c>
      <c r="F7" s="12">
        <v>0.03</v>
      </c>
      <c r="G7" s="13">
        <v>0.05</v>
      </c>
    </row>
    <row r="8" spans="2:7" ht="68.25" customHeight="1" thickBot="1">
      <c r="B8" s="14" t="s">
        <v>18</v>
      </c>
      <c r="C8" s="26">
        <f>'再処理等費用'!C83/10000</f>
        <v>11.7376</v>
      </c>
      <c r="D8" s="21">
        <f>ROUND('再処理等費用'!C84,2)*10000</f>
        <v>37200</v>
      </c>
      <c r="E8" s="21">
        <f>ROUND('再処理等費用'!H84,2)*10000</f>
        <v>37800</v>
      </c>
      <c r="F8" s="21">
        <f>ROUND('再処理等費用'!I84,2)*10000</f>
        <v>41100</v>
      </c>
      <c r="G8" s="25">
        <f>ROUND('再処理等費用'!J84,2)*10000</f>
        <v>46400</v>
      </c>
    </row>
    <row r="12" ht="13.5">
      <c r="B12" s="8" t="s">
        <v>21</v>
      </c>
    </row>
  </sheetData>
  <sheetProtection password="DE73" sheet="1" objects="1" scenarios="1"/>
  <protectedRanges>
    <protectedRange sqref="C4" name="範囲1"/>
  </protectedRanges>
  <mergeCells count="3">
    <mergeCell ref="D6:G6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84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L1" sqref="L1"/>
      <selection pane="bottomLeft" activeCell="A3" sqref="A3"/>
      <selection pane="bottomRight" activeCell="A1" sqref="A1"/>
    </sheetView>
  </sheetViews>
  <sheetFormatPr defaultColWidth="9.140625" defaultRowHeight="15"/>
  <cols>
    <col min="2" max="2" width="9.8515625" style="0" customWidth="1"/>
    <col min="3" max="3" width="9.57421875" style="0" bestFit="1" customWidth="1"/>
    <col min="4" max="6" width="10.421875" style="0" customWidth="1"/>
    <col min="8" max="10" width="18.140625" style="0" customWidth="1"/>
    <col min="18" max="18" width="9.00390625" style="0" hidden="1" customWidth="1"/>
    <col min="19" max="19" width="4.140625" style="1" hidden="1" customWidth="1"/>
    <col min="20" max="20" width="13.57421875" style="15" hidden="1" customWidth="1"/>
    <col min="21" max="21" width="18.421875" style="15" hidden="1" customWidth="1"/>
    <col min="22" max="25" width="14.7109375" style="15" hidden="1" customWidth="1"/>
    <col min="26" max="26" width="14.421875" style="15" hidden="1" customWidth="1"/>
    <col min="27" max="27" width="13.57421875" style="15" hidden="1" customWidth="1"/>
    <col min="28" max="28" width="9.00390625" style="0" hidden="1" customWidth="1"/>
  </cols>
  <sheetData>
    <row r="1" spans="2:16" ht="13.5">
      <c r="B1" s="1"/>
      <c r="C1" s="1"/>
      <c r="D1" s="3" t="s">
        <v>0</v>
      </c>
      <c r="E1" s="1"/>
      <c r="F1" s="1"/>
      <c r="G1" s="1"/>
      <c r="H1" s="3" t="s">
        <v>1</v>
      </c>
      <c r="I1" s="1"/>
      <c r="J1" s="1"/>
      <c r="K1" s="1"/>
      <c r="L1" s="1"/>
      <c r="M1" s="1"/>
      <c r="N1" s="3" t="s">
        <v>24</v>
      </c>
      <c r="O1" s="3"/>
      <c r="P1" s="3"/>
    </row>
    <row r="2" spans="2:27" ht="13.5">
      <c r="B2" s="5" t="s">
        <v>2</v>
      </c>
      <c r="C2" s="17" t="s">
        <v>11</v>
      </c>
      <c r="D2" s="6">
        <v>0.01</v>
      </c>
      <c r="E2" s="6">
        <v>0.03</v>
      </c>
      <c r="F2" s="6">
        <v>0.05</v>
      </c>
      <c r="G2" s="4"/>
      <c r="H2" s="6">
        <v>0.01</v>
      </c>
      <c r="I2" s="6">
        <v>0.03</v>
      </c>
      <c r="J2" s="6">
        <v>0.05</v>
      </c>
      <c r="K2" s="4"/>
      <c r="L2" s="7" t="s">
        <v>2</v>
      </c>
      <c r="M2" s="4" t="s">
        <v>25</v>
      </c>
      <c r="N2" s="6">
        <v>0.01</v>
      </c>
      <c r="O2" s="6">
        <v>0.03</v>
      </c>
      <c r="P2" s="6">
        <v>0.05</v>
      </c>
      <c r="S2" s="5" t="s">
        <v>2</v>
      </c>
      <c r="T2" s="16" t="s">
        <v>3</v>
      </c>
      <c r="U2" s="16" t="s">
        <v>4</v>
      </c>
      <c r="V2" s="16" t="s">
        <v>5</v>
      </c>
      <c r="W2" s="16" t="s">
        <v>6</v>
      </c>
      <c r="X2" s="16" t="s">
        <v>7</v>
      </c>
      <c r="Y2" s="16" t="s">
        <v>8</v>
      </c>
      <c r="Z2" s="16" t="s">
        <v>9</v>
      </c>
      <c r="AA2" s="16" t="s">
        <v>10</v>
      </c>
    </row>
    <row r="3" spans="2:27" ht="13.5">
      <c r="B3" s="5">
        <v>1</v>
      </c>
      <c r="C3" s="30">
        <v>2125</v>
      </c>
      <c r="D3" s="31">
        <f aca="true" t="shared" si="0" ref="D3:F22">$C3/(1+D$2)^$B3</f>
        <v>2103.960396039604</v>
      </c>
      <c r="E3" s="31">
        <f t="shared" si="0"/>
        <v>2063.106796116505</v>
      </c>
      <c r="F3" s="31">
        <f t="shared" si="0"/>
        <v>2023.8095238095236</v>
      </c>
      <c r="G3" s="32"/>
      <c r="H3" s="31">
        <f>$C3/(1+H$2)^($B3-サマリー!$C$4)</f>
        <v>2125</v>
      </c>
      <c r="I3" s="31">
        <f>$C3/(1+I$2)^($B3-サマリー!$C$4)</f>
        <v>2125</v>
      </c>
      <c r="J3" s="31">
        <f>$C3/(1+J$2)^($B3-サマリー!$C$4)</f>
        <v>2125</v>
      </c>
      <c r="K3" s="32"/>
      <c r="L3" s="31">
        <v>1</v>
      </c>
      <c r="M3" s="33"/>
      <c r="N3" s="31">
        <f>$M3/(1+N$2)^($B3-サマリー!$C$4)</f>
        <v>0</v>
      </c>
      <c r="O3" s="31">
        <f>$M3/(1+O$2)^($B3-サマリー!$C$4)</f>
        <v>0</v>
      </c>
      <c r="P3" s="31">
        <f>$M3/(1+P$2)^($B3-サマリー!$C$4)</f>
        <v>0</v>
      </c>
      <c r="S3" s="5">
        <v>1</v>
      </c>
      <c r="T3" s="15">
        <v>114935446.74519363</v>
      </c>
      <c r="U3" s="15">
        <v>206474369.7457607</v>
      </c>
      <c r="V3" s="15">
        <v>0</v>
      </c>
      <c r="W3" s="15">
        <v>0</v>
      </c>
      <c r="X3" s="15">
        <v>0</v>
      </c>
      <c r="Y3" s="15">
        <v>0</v>
      </c>
      <c r="Z3" s="15">
        <v>100844240</v>
      </c>
      <c r="AA3" s="15">
        <v>16070490.824547721</v>
      </c>
    </row>
    <row r="4" spans="2:27" ht="13.5">
      <c r="B4" s="5">
        <v>2</v>
      </c>
      <c r="C4" s="34">
        <v>2746</v>
      </c>
      <c r="D4" s="31">
        <f t="shared" si="0"/>
        <v>2691.8929516714047</v>
      </c>
      <c r="E4" s="31">
        <f t="shared" si="0"/>
        <v>2588.3683664812897</v>
      </c>
      <c r="F4" s="31">
        <f t="shared" si="0"/>
        <v>2490.702947845805</v>
      </c>
      <c r="G4" s="32"/>
      <c r="H4" s="31">
        <f>$C4/(1+H$2)^($B4-サマリー!$C$4)</f>
        <v>2718.8118811881186</v>
      </c>
      <c r="I4" s="31">
        <f>$C4/(1+I$2)^($B4-サマリー!$C$4)</f>
        <v>2666.019417475728</v>
      </c>
      <c r="J4" s="31">
        <f>$C4/(1+J$2)^($B4-サマリー!$C$4)</f>
        <v>2615.238095238095</v>
      </c>
      <c r="K4" s="32"/>
      <c r="L4" s="31">
        <v>2</v>
      </c>
      <c r="M4" s="35">
        <v>140</v>
      </c>
      <c r="N4" s="31">
        <f>$M4/(1+N$2)^($B4-サマリー!$C$4)</f>
        <v>138.6138613861386</v>
      </c>
      <c r="O4" s="31">
        <f>$M4/(1+O$2)^($B4-サマリー!$C$4)</f>
        <v>135.92233009708738</v>
      </c>
      <c r="P4" s="31">
        <f>$M4/(1+P$2)^($B4-サマリー!$C$4)</f>
        <v>133.33333333333331</v>
      </c>
      <c r="S4" s="5">
        <v>2</v>
      </c>
      <c r="T4" s="15">
        <v>114935446.74519363</v>
      </c>
      <c r="U4" s="15">
        <v>206474369.7457607</v>
      </c>
      <c r="V4" s="15">
        <v>0</v>
      </c>
      <c r="W4" s="15">
        <v>0</v>
      </c>
      <c r="X4" s="15">
        <v>0</v>
      </c>
      <c r="Y4" s="15">
        <v>0</v>
      </c>
      <c r="Z4" s="15">
        <v>100844240</v>
      </c>
      <c r="AA4" s="15">
        <v>16070490.824547721</v>
      </c>
    </row>
    <row r="5" spans="2:27" ht="13.5">
      <c r="B5" s="5">
        <v>3</v>
      </c>
      <c r="C5" s="34">
        <v>2668</v>
      </c>
      <c r="D5" s="31">
        <f t="shared" si="0"/>
        <v>2589.5345146709556</v>
      </c>
      <c r="E5" s="31">
        <f t="shared" si="0"/>
        <v>2441.5979471542296</v>
      </c>
      <c r="F5" s="31">
        <f t="shared" si="0"/>
        <v>2304.718712881978</v>
      </c>
      <c r="G5" s="32"/>
      <c r="H5" s="31">
        <f>$C5/(1+H$2)^($B5-サマリー!$C$4)</f>
        <v>2615.4298598176647</v>
      </c>
      <c r="I5" s="31">
        <f>$C5/(1+I$2)^($B5-サマリー!$C$4)</f>
        <v>2514.845885568857</v>
      </c>
      <c r="J5" s="31">
        <f>$C5/(1+J$2)^($B5-サマリー!$C$4)</f>
        <v>2419.954648526077</v>
      </c>
      <c r="K5" s="32"/>
      <c r="L5" s="31">
        <v>3</v>
      </c>
      <c r="M5" s="35">
        <v>181</v>
      </c>
      <c r="N5" s="31">
        <f>$M5/(1+N$2)^($B5-サマリー!$C$4)</f>
        <v>177.4335849426527</v>
      </c>
      <c r="O5" s="31">
        <f>$M5/(1+O$2)^($B5-サマリー!$C$4)</f>
        <v>170.60985955320956</v>
      </c>
      <c r="P5" s="31">
        <f>$M5/(1+P$2)^($B5-サマリー!$C$4)</f>
        <v>164.17233560090702</v>
      </c>
      <c r="S5" s="5">
        <v>3</v>
      </c>
      <c r="T5" s="15">
        <v>930280771.2975962</v>
      </c>
      <c r="U5" s="15">
        <v>989857143.3157911</v>
      </c>
      <c r="V5" s="15">
        <v>0</v>
      </c>
      <c r="W5" s="15">
        <v>0</v>
      </c>
      <c r="X5" s="15">
        <v>0</v>
      </c>
      <c r="Y5" s="15">
        <v>0</v>
      </c>
      <c r="Z5" s="15">
        <v>201688480</v>
      </c>
      <c r="AA5" s="15">
        <v>96006895.73066938</v>
      </c>
    </row>
    <row r="6" spans="2:27" ht="13.5">
      <c r="B6" s="5">
        <v>4</v>
      </c>
      <c r="C6" s="34">
        <v>2736</v>
      </c>
      <c r="D6" s="31">
        <f t="shared" si="0"/>
        <v>2629.2422225049854</v>
      </c>
      <c r="E6" s="31">
        <f t="shared" si="0"/>
        <v>2430.900563097325</v>
      </c>
      <c r="F6" s="31">
        <f t="shared" si="0"/>
        <v>2250.913971030589</v>
      </c>
      <c r="G6" s="32"/>
      <c r="H6" s="31">
        <f>$C6/(1+H$2)^($B6-サマリー!$C$4)</f>
        <v>2655.5346447300353</v>
      </c>
      <c r="I6" s="31">
        <f>$C6/(1+I$2)^($B6-サマリー!$C$4)</f>
        <v>2503.8275799902444</v>
      </c>
      <c r="J6" s="31">
        <f>$C6/(1+J$2)^($B6-サマリー!$C$4)</f>
        <v>2363.4596695821183</v>
      </c>
      <c r="K6" s="32"/>
      <c r="L6" s="31">
        <v>4</v>
      </c>
      <c r="M6" s="35">
        <v>104</v>
      </c>
      <c r="N6" s="31">
        <f>$M6/(1+N$2)^($B6-サマリー!$C$4)</f>
        <v>100.94137538447504</v>
      </c>
      <c r="O6" s="31">
        <f>$M6/(1+O$2)^($B6-サマリー!$C$4)</f>
        <v>95.1747325727286</v>
      </c>
      <c r="P6" s="31">
        <f>$M6/(1+P$2)^($B6-サマリー!$C$4)</f>
        <v>89.8391102472735</v>
      </c>
      <c r="S6" s="5">
        <v>4</v>
      </c>
      <c r="T6" s="15">
        <v>930280771.2975962</v>
      </c>
      <c r="U6" s="15">
        <v>989857143.3157911</v>
      </c>
      <c r="V6" s="15">
        <v>0</v>
      </c>
      <c r="W6" s="15">
        <v>0</v>
      </c>
      <c r="X6" s="15">
        <v>0</v>
      </c>
      <c r="Y6" s="15">
        <v>0</v>
      </c>
      <c r="Z6" s="15">
        <v>201688480</v>
      </c>
      <c r="AA6" s="15">
        <v>96006895.73066938</v>
      </c>
    </row>
    <row r="7" spans="2:27" ht="13.5">
      <c r="B7" s="5">
        <v>5</v>
      </c>
      <c r="C7" s="34">
        <v>2629</v>
      </c>
      <c r="D7" s="31">
        <f t="shared" si="0"/>
        <v>2501.403292718143</v>
      </c>
      <c r="E7" s="31">
        <f t="shared" si="0"/>
        <v>2267.798494145967</v>
      </c>
      <c r="F7" s="31">
        <f t="shared" si="0"/>
        <v>2059.8902916455786</v>
      </c>
      <c r="G7" s="32"/>
      <c r="H7" s="31">
        <f>$C7/(1+H$2)^($B7-サマリー!$C$4)</f>
        <v>2526.417325645324</v>
      </c>
      <c r="I7" s="31">
        <f>$C7/(1+I$2)^($B7-サマリー!$C$4)</f>
        <v>2335.8324489703464</v>
      </c>
      <c r="J7" s="31">
        <f>$C7/(1+J$2)^($B7-サマリー!$C$4)</f>
        <v>2162.8848062278576</v>
      </c>
      <c r="K7" s="32"/>
      <c r="L7" s="31">
        <v>5</v>
      </c>
      <c r="M7" s="35"/>
      <c r="N7" s="31">
        <f>$M7/(1+N$2)^($B7-サマリー!$C$4)</f>
        <v>0</v>
      </c>
      <c r="O7" s="31">
        <f>$M7/(1+O$2)^($B7-サマリー!$C$4)</f>
        <v>0</v>
      </c>
      <c r="P7" s="31">
        <f>$M7/(1+P$2)^($B7-サマリー!$C$4)</f>
        <v>0</v>
      </c>
      <c r="S7" s="5">
        <v>5</v>
      </c>
      <c r="T7" s="15">
        <v>930280771.2975962</v>
      </c>
      <c r="U7" s="15">
        <v>989857143.3157911</v>
      </c>
      <c r="V7" s="15">
        <v>0</v>
      </c>
      <c r="W7" s="15">
        <v>0</v>
      </c>
      <c r="X7" s="15">
        <v>0</v>
      </c>
      <c r="Y7" s="15">
        <v>0</v>
      </c>
      <c r="Z7" s="15">
        <v>201688480</v>
      </c>
      <c r="AA7" s="15">
        <v>96006895.73066938</v>
      </c>
    </row>
    <row r="8" spans="2:27" ht="13.5">
      <c r="B8" s="5">
        <v>6</v>
      </c>
      <c r="C8" s="34">
        <v>2799</v>
      </c>
      <c r="D8" s="31">
        <f t="shared" si="0"/>
        <v>2636.784613476524</v>
      </c>
      <c r="E8" s="31">
        <f t="shared" si="0"/>
        <v>2344.1184344575486</v>
      </c>
      <c r="F8" s="31">
        <f t="shared" si="0"/>
        <v>2088.656895185921</v>
      </c>
      <c r="G8" s="32"/>
      <c r="H8" s="31">
        <f>$C8/(1+H$2)^($B8-サマリー!$C$4)</f>
        <v>2663.15245961129</v>
      </c>
      <c r="I8" s="31">
        <f>$C8/(1+I$2)^($B8-サマリー!$C$4)</f>
        <v>2414.4419874912755</v>
      </c>
      <c r="J8" s="31">
        <f>$C8/(1+J$2)^($B8-サマリー!$C$4)</f>
        <v>2193.0897399452165</v>
      </c>
      <c r="K8" s="32"/>
      <c r="L8" s="31">
        <v>6</v>
      </c>
      <c r="M8" s="35"/>
      <c r="N8" s="31">
        <f>$M8/(1+N$2)^($B8-サマリー!$C$4)</f>
        <v>0</v>
      </c>
      <c r="O8" s="31">
        <f>$M8/(1+O$2)^($B8-サマリー!$C$4)</f>
        <v>0</v>
      </c>
      <c r="P8" s="31">
        <f>$M8/(1+P$2)^($B8-サマリー!$C$4)</f>
        <v>0</v>
      </c>
      <c r="S8" s="5">
        <v>6</v>
      </c>
      <c r="T8" s="15">
        <v>6049223557.471004</v>
      </c>
      <c r="U8" s="15">
        <v>6185854903.773788</v>
      </c>
      <c r="V8" s="15">
        <v>0</v>
      </c>
      <c r="W8" s="15">
        <v>0</v>
      </c>
      <c r="X8" s="15">
        <v>0</v>
      </c>
      <c r="Y8" s="15">
        <v>0</v>
      </c>
      <c r="Z8" s="15">
        <v>520486400</v>
      </c>
      <c r="AA8" s="15">
        <v>611753923.0622395</v>
      </c>
    </row>
    <row r="9" spans="2:27" ht="13.5">
      <c r="B9" s="5">
        <v>7</v>
      </c>
      <c r="C9" s="34">
        <v>2912</v>
      </c>
      <c r="D9" s="31">
        <f t="shared" si="0"/>
        <v>2716.0749753071786</v>
      </c>
      <c r="E9" s="31">
        <f t="shared" si="0"/>
        <v>2367.722481031846</v>
      </c>
      <c r="F9" s="31">
        <f t="shared" si="0"/>
        <v>2069.504033338914</v>
      </c>
      <c r="G9" s="32"/>
      <c r="H9" s="31">
        <f>$C9/(1+H$2)^($B9-サマリー!$C$4)</f>
        <v>2743.2357250602495</v>
      </c>
      <c r="I9" s="31">
        <f>$C9/(1+I$2)^($B9-サマリー!$C$4)</f>
        <v>2438.7541554628015</v>
      </c>
      <c r="J9" s="31">
        <f>$C9/(1+J$2)^($B9-サマリー!$C$4)</f>
        <v>2172.9792350058597</v>
      </c>
      <c r="K9" s="32"/>
      <c r="L9" s="31">
        <v>7</v>
      </c>
      <c r="M9" s="35"/>
      <c r="N9" s="31">
        <f>$M9/(1+N$2)^($B9-サマリー!$C$4)</f>
        <v>0</v>
      </c>
      <c r="O9" s="31">
        <f>$M9/(1+O$2)^($B9-サマリー!$C$4)</f>
        <v>0</v>
      </c>
      <c r="P9" s="31">
        <f>$M9/(1+P$2)^($B9-サマリー!$C$4)</f>
        <v>0</v>
      </c>
      <c r="S9" s="5">
        <v>7</v>
      </c>
      <c r="T9" s="15">
        <v>6049223557.471004</v>
      </c>
      <c r="U9" s="15">
        <v>6185854903.773788</v>
      </c>
      <c r="V9" s="15">
        <v>0</v>
      </c>
      <c r="W9" s="15">
        <v>0</v>
      </c>
      <c r="X9" s="15">
        <v>0</v>
      </c>
      <c r="Y9" s="15">
        <v>0</v>
      </c>
      <c r="Z9" s="15">
        <v>520486400</v>
      </c>
      <c r="AA9" s="15">
        <v>611753923.0622395</v>
      </c>
    </row>
    <row r="10" spans="2:27" ht="13.5">
      <c r="B10" s="5">
        <v>8</v>
      </c>
      <c r="C10" s="34">
        <v>2831</v>
      </c>
      <c r="D10" s="31">
        <f t="shared" si="0"/>
        <v>2614.381002847426</v>
      </c>
      <c r="E10" s="31">
        <f t="shared" si="0"/>
        <v>2234.8175423427524</v>
      </c>
      <c r="F10" s="31">
        <f t="shared" si="0"/>
        <v>1916.1322339032133</v>
      </c>
      <c r="G10" s="32"/>
      <c r="H10" s="31">
        <f>$C10/(1+H$2)^($B10-サマリー!$C$4)</f>
        <v>2640.524812875901</v>
      </c>
      <c r="I10" s="31">
        <f>$C10/(1+I$2)^($B10-サマリー!$C$4)</f>
        <v>2301.8620686130344</v>
      </c>
      <c r="J10" s="31">
        <f>$C10/(1+J$2)^($B10-サマリー!$C$4)</f>
        <v>2011.9388455983737</v>
      </c>
      <c r="K10" s="32"/>
      <c r="L10" s="31">
        <v>8</v>
      </c>
      <c r="M10" s="35">
        <v>80</v>
      </c>
      <c r="N10" s="31">
        <f>$M10/(1+N$2)^($B10-サマリー!$C$4)</f>
        <v>74.61744437657084</v>
      </c>
      <c r="O10" s="31">
        <f>$M10/(1+O$2)^($B10-サマリー!$C$4)</f>
        <v>65.0473209074683</v>
      </c>
      <c r="P10" s="31">
        <f>$M10/(1+P$2)^($B10-サマリー!$C$4)</f>
        <v>56.85450641040972</v>
      </c>
      <c r="S10" s="5">
        <v>8</v>
      </c>
      <c r="T10" s="15">
        <v>6049223557.471004</v>
      </c>
      <c r="U10" s="15">
        <v>7102416341.311708</v>
      </c>
      <c r="V10" s="15">
        <v>0</v>
      </c>
      <c r="W10" s="15">
        <v>0</v>
      </c>
      <c r="X10" s="15">
        <v>0</v>
      </c>
      <c r="Y10" s="15">
        <v>0</v>
      </c>
      <c r="Z10" s="15">
        <v>520486400</v>
      </c>
      <c r="AA10" s="15">
        <v>657581994.9391357</v>
      </c>
    </row>
    <row r="11" spans="2:27" ht="13.5">
      <c r="B11" s="5">
        <v>9</v>
      </c>
      <c r="C11" s="34">
        <v>2717</v>
      </c>
      <c r="D11" s="31">
        <f t="shared" si="0"/>
        <v>2484.2613024598436</v>
      </c>
      <c r="E11" s="31">
        <f t="shared" si="0"/>
        <v>2082.3542617776343</v>
      </c>
      <c r="F11" s="31">
        <f t="shared" si="0"/>
        <v>1751.4024253637551</v>
      </c>
      <c r="G11" s="32"/>
      <c r="H11" s="31">
        <f>$C11/(1+H$2)^($B11-サマリー!$C$4)</f>
        <v>2509.103915484442</v>
      </c>
      <c r="I11" s="31">
        <f>$C11/(1+I$2)^($B11-サマリー!$C$4)</f>
        <v>2144.8248896309633</v>
      </c>
      <c r="J11" s="31">
        <f>$C11/(1+J$2)^($B11-サマリー!$C$4)</f>
        <v>1838.972546631943</v>
      </c>
      <c r="K11" s="32"/>
      <c r="L11" s="31">
        <v>9</v>
      </c>
      <c r="M11" s="35">
        <v>320</v>
      </c>
      <c r="N11" s="31">
        <f>$M11/(1+N$2)^($B11-サマリー!$C$4)</f>
        <v>295.51463119433987</v>
      </c>
      <c r="O11" s="31">
        <f>$M11/(1+O$2)^($B11-サマリー!$C$4)</f>
        <v>252.61095498045944</v>
      </c>
      <c r="P11" s="31">
        <f>$M11/(1+P$2)^($B11-サマリー!$C$4)</f>
        <v>216.5885958491799</v>
      </c>
      <c r="S11" s="5">
        <v>9</v>
      </c>
      <c r="T11" s="15">
        <v>6049223557.471004</v>
      </c>
      <c r="U11" s="15">
        <v>7102416341.311708</v>
      </c>
      <c r="V11" s="15">
        <v>0</v>
      </c>
      <c r="W11" s="15">
        <v>0</v>
      </c>
      <c r="X11" s="15">
        <v>0</v>
      </c>
      <c r="Y11" s="15">
        <v>0</v>
      </c>
      <c r="Z11" s="15">
        <v>520486400</v>
      </c>
      <c r="AA11" s="15">
        <v>657581994.9391357</v>
      </c>
    </row>
    <row r="12" spans="2:27" ht="13.5">
      <c r="B12" s="5">
        <v>10</v>
      </c>
      <c r="C12" s="34">
        <v>2743</v>
      </c>
      <c r="D12" s="31">
        <f t="shared" si="0"/>
        <v>2483.2021167228527</v>
      </c>
      <c r="E12" s="31">
        <f t="shared" si="0"/>
        <v>2041.0496085617172</v>
      </c>
      <c r="F12" s="31">
        <f t="shared" si="0"/>
        <v>1683.9640544623028</v>
      </c>
      <c r="G12" s="32"/>
      <c r="H12" s="31">
        <f>$C12/(1+H$2)^($B12-サマリー!$C$4)</f>
        <v>2508.034137890081</v>
      </c>
      <c r="I12" s="31">
        <f>$C12/(1+I$2)^($B12-サマリー!$C$4)</f>
        <v>2102.2810968185686</v>
      </c>
      <c r="J12" s="31">
        <f>$C12/(1+J$2)^($B12-サマリー!$C$4)</f>
        <v>1768.162257185418</v>
      </c>
      <c r="K12" s="32"/>
      <c r="L12" s="31">
        <v>10</v>
      </c>
      <c r="M12" s="35">
        <v>480</v>
      </c>
      <c r="N12" s="31">
        <f>$M12/(1+N$2)^($B12-サマリー!$C$4)</f>
        <v>438.8831156351582</v>
      </c>
      <c r="O12" s="31">
        <f>$M12/(1+O$2)^($B12-サマリー!$C$4)</f>
        <v>367.88003152494093</v>
      </c>
      <c r="P12" s="31">
        <f>$M12/(1+P$2)^($B12-サマリー!$C$4)</f>
        <v>309.4122797845427</v>
      </c>
      <c r="S12" s="5">
        <v>10</v>
      </c>
      <c r="T12" s="15">
        <v>6227569343.826557</v>
      </c>
      <c r="U12" s="15">
        <v>23440913134.182224</v>
      </c>
      <c r="V12" s="15">
        <v>0</v>
      </c>
      <c r="W12" s="15">
        <v>0</v>
      </c>
      <c r="X12" s="15">
        <v>0</v>
      </c>
      <c r="Y12" s="15">
        <v>0</v>
      </c>
      <c r="Z12" s="15">
        <v>1410192840</v>
      </c>
      <c r="AA12" s="15">
        <v>1483424123.9004393</v>
      </c>
    </row>
    <row r="13" spans="2:27" ht="13.5">
      <c r="B13" s="5">
        <v>11</v>
      </c>
      <c r="C13" s="34">
        <v>2702</v>
      </c>
      <c r="D13" s="31">
        <f t="shared" si="0"/>
        <v>2421.8666847331097</v>
      </c>
      <c r="E13" s="31">
        <f t="shared" si="0"/>
        <v>1951.9822893698558</v>
      </c>
      <c r="F13" s="31">
        <f t="shared" si="0"/>
        <v>1579.8034391115539</v>
      </c>
      <c r="G13" s="32"/>
      <c r="H13" s="31">
        <f>$C13/(1+H$2)^($B13-サマリー!$C$4)</f>
        <v>2446.08535158044</v>
      </c>
      <c r="I13" s="31">
        <f>$C13/(1+I$2)^($B13-サマリー!$C$4)</f>
        <v>2010.5417580509516</v>
      </c>
      <c r="J13" s="31">
        <f>$C13/(1+J$2)^($B13-サマリー!$C$4)</f>
        <v>1658.7936110671317</v>
      </c>
      <c r="K13" s="32"/>
      <c r="L13" s="31">
        <v>11</v>
      </c>
      <c r="M13" s="35">
        <v>640</v>
      </c>
      <c r="N13" s="31">
        <f>$M13/(1+N$2)^($B13-サマリー!$C$4)</f>
        <v>579.3836510035092</v>
      </c>
      <c r="O13" s="31">
        <f>$M13/(1+O$2)^($B13-サマリー!$C$4)</f>
        <v>476.22010553390413</v>
      </c>
      <c r="P13" s="31">
        <f>$M13/(1+P$2)^($B13-サマリー!$C$4)</f>
        <v>392.90448226608595</v>
      </c>
      <c r="S13" s="5">
        <v>11</v>
      </c>
      <c r="T13" s="15">
        <v>6199893785.670149</v>
      </c>
      <c r="U13" s="15">
        <v>14510067326.224844</v>
      </c>
      <c r="V13" s="15">
        <v>0</v>
      </c>
      <c r="W13" s="15">
        <v>0</v>
      </c>
      <c r="X13" s="15">
        <v>0</v>
      </c>
      <c r="Y13" s="15">
        <v>0</v>
      </c>
      <c r="Z13" s="15">
        <v>1410192840</v>
      </c>
      <c r="AA13" s="15">
        <v>1035498055.5947499</v>
      </c>
    </row>
    <row r="14" spans="2:27" ht="13.5">
      <c r="B14" s="5">
        <v>12</v>
      </c>
      <c r="C14" s="34">
        <v>2701</v>
      </c>
      <c r="D14" s="31">
        <f t="shared" si="0"/>
        <v>2397.00035744118</v>
      </c>
      <c r="E14" s="31">
        <f t="shared" si="0"/>
        <v>1894.4270564012206</v>
      </c>
      <c r="F14" s="31">
        <f t="shared" si="0"/>
        <v>1504.0178664975883</v>
      </c>
      <c r="G14" s="32"/>
      <c r="H14" s="31">
        <f>$C14/(1+H$2)^($B14-サマリー!$C$4)</f>
        <v>2420.970361015592</v>
      </c>
      <c r="I14" s="31">
        <f>$C14/(1+I$2)^($B14-サマリー!$C$4)</f>
        <v>1951.259868093257</v>
      </c>
      <c r="J14" s="31">
        <f>$C14/(1+J$2)^($B14-サマリー!$C$4)</f>
        <v>1579.2187598224675</v>
      </c>
      <c r="K14" s="32"/>
      <c r="L14" s="31">
        <v>12</v>
      </c>
      <c r="M14" s="35">
        <v>800</v>
      </c>
      <c r="N14" s="31">
        <f>$M14/(1+N$2)^($B14-サマリー!$C$4)</f>
        <v>717.0589740142442</v>
      </c>
      <c r="O14" s="31">
        <f>$M14/(1+O$2)^($B14-サマリー!$C$4)</f>
        <v>577.9370212790099</v>
      </c>
      <c r="P14" s="31">
        <f>$M14/(1+P$2)^($B14-サマリー!$C$4)</f>
        <v>467.74343126914994</v>
      </c>
      <c r="S14" s="5">
        <v>12</v>
      </c>
      <c r="T14" s="15">
        <v>6376708367.077688</v>
      </c>
      <c r="U14" s="15">
        <v>13038992840.039713</v>
      </c>
      <c r="V14" s="15">
        <v>4446030600</v>
      </c>
      <c r="W14" s="15">
        <v>0</v>
      </c>
      <c r="X14" s="15">
        <v>0</v>
      </c>
      <c r="Y14" s="15">
        <v>0</v>
      </c>
      <c r="Z14" s="15">
        <v>2597552440</v>
      </c>
      <c r="AA14" s="15">
        <v>1193086590.3558698</v>
      </c>
    </row>
    <row r="15" spans="2:27" ht="13.5">
      <c r="B15" s="5">
        <v>13</v>
      </c>
      <c r="C15" s="34">
        <v>2339</v>
      </c>
      <c r="D15" s="31">
        <f t="shared" si="0"/>
        <v>2055.1918196982124</v>
      </c>
      <c r="E15" s="31">
        <f t="shared" si="0"/>
        <v>1592.7451842440432</v>
      </c>
      <c r="F15" s="31">
        <f t="shared" si="0"/>
        <v>1240.4216391593443</v>
      </c>
      <c r="G15" s="32"/>
      <c r="H15" s="31">
        <f>$C15/(1+H$2)^($B15-サマリー!$C$4)</f>
        <v>2075.7437378951945</v>
      </c>
      <c r="I15" s="31">
        <f>$C15/(1+I$2)^($B15-サマリー!$C$4)</f>
        <v>1640.5275397713644</v>
      </c>
      <c r="J15" s="31">
        <f>$C15/(1+J$2)^($B15-サマリー!$C$4)</f>
        <v>1302.4427211173117</v>
      </c>
      <c r="K15" s="32"/>
      <c r="L15" s="31">
        <v>13</v>
      </c>
      <c r="M15" s="35">
        <v>800</v>
      </c>
      <c r="N15" s="31">
        <f>$M15/(1+N$2)^($B15-サマリー!$C$4)</f>
        <v>709.9593802121229</v>
      </c>
      <c r="O15" s="31">
        <f>$M15/(1+O$2)^($B15-サマリー!$C$4)</f>
        <v>561.1039041543786</v>
      </c>
      <c r="P15" s="31">
        <f>$M15/(1+P$2)^($B15-サマリー!$C$4)</f>
        <v>445.4699345420476</v>
      </c>
      <c r="S15" s="5">
        <v>13</v>
      </c>
      <c r="T15" s="15">
        <v>5304937098.1219845</v>
      </c>
      <c r="U15" s="15">
        <v>3743144849.284775</v>
      </c>
      <c r="V15" s="15">
        <v>0</v>
      </c>
      <c r="W15" s="15">
        <v>0</v>
      </c>
      <c r="X15" s="15">
        <v>0</v>
      </c>
      <c r="Y15" s="15">
        <v>0</v>
      </c>
      <c r="Z15" s="15">
        <v>1187359600</v>
      </c>
      <c r="AA15" s="15">
        <v>452404097.370338</v>
      </c>
    </row>
    <row r="16" spans="2:27" ht="13.5">
      <c r="B16" s="5">
        <v>14</v>
      </c>
      <c r="C16" s="34">
        <v>1866</v>
      </c>
      <c r="D16" s="31">
        <f t="shared" si="0"/>
        <v>1623.3509012300524</v>
      </c>
      <c r="E16" s="31">
        <f t="shared" si="0"/>
        <v>1233.6458256575436</v>
      </c>
      <c r="F16" s="31">
        <f t="shared" si="0"/>
        <v>942.4568002896382</v>
      </c>
      <c r="G16" s="32"/>
      <c r="H16" s="31">
        <f>$C16/(1+H$2)^($B16-サマリー!$C$4)</f>
        <v>1639.5844102423532</v>
      </c>
      <c r="I16" s="31">
        <f>$C16/(1+I$2)^($B16-サマリー!$C$4)</f>
        <v>1270.65520042727</v>
      </c>
      <c r="J16" s="31">
        <f>$C16/(1+J$2)^($B16-サマリー!$C$4)</f>
        <v>989.5796403041198</v>
      </c>
      <c r="K16" s="32"/>
      <c r="L16" s="31">
        <v>14</v>
      </c>
      <c r="M16" s="35">
        <v>800</v>
      </c>
      <c r="N16" s="31">
        <f>$M16/(1+N$2)^($B16-サマリー!$C$4)</f>
        <v>702.9300794179435</v>
      </c>
      <c r="O16" s="31">
        <f>$M16/(1+O$2)^($B16-サマリー!$C$4)</f>
        <v>544.7610719945424</v>
      </c>
      <c r="P16" s="31">
        <f>$M16/(1+P$2)^($B16-サマリー!$C$4)</f>
        <v>424.25708051623576</v>
      </c>
      <c r="S16" s="5">
        <v>14</v>
      </c>
      <c r="T16" s="15">
        <v>5145833596.652864</v>
      </c>
      <c r="U16" s="15">
        <v>36795045585.87537</v>
      </c>
      <c r="V16" s="15">
        <v>0</v>
      </c>
      <c r="W16" s="15">
        <v>0</v>
      </c>
      <c r="X16" s="15">
        <v>0</v>
      </c>
      <c r="Y16" s="15">
        <v>1310262156.3451786</v>
      </c>
      <c r="Z16" s="15">
        <v>1870498000</v>
      </c>
      <c r="AA16" s="15">
        <v>567557066.9436705</v>
      </c>
    </row>
    <row r="17" spans="2:27" ht="13.5">
      <c r="B17" s="5">
        <v>15</v>
      </c>
      <c r="C17" s="34">
        <v>1871</v>
      </c>
      <c r="D17" s="31">
        <f t="shared" si="0"/>
        <v>1611.5848674038973</v>
      </c>
      <c r="E17" s="31">
        <f t="shared" si="0"/>
        <v>1200.9237035792587</v>
      </c>
      <c r="F17" s="31">
        <f t="shared" si="0"/>
        <v>899.9829905282052</v>
      </c>
      <c r="G17" s="32"/>
      <c r="H17" s="31">
        <f>$C17/(1+H$2)^($B17-サマリー!$C$4)</f>
        <v>1627.7007160779358</v>
      </c>
      <c r="I17" s="31">
        <f>$C17/(1+I$2)^($B17-サマリー!$C$4)</f>
        <v>1236.9514146866366</v>
      </c>
      <c r="J17" s="31">
        <f>$C17/(1+J$2)^($B17-サマリー!$C$4)</f>
        <v>944.9821400546158</v>
      </c>
      <c r="K17" s="32"/>
      <c r="L17" s="31">
        <v>15</v>
      </c>
      <c r="M17" s="35">
        <v>800</v>
      </c>
      <c r="N17" s="31">
        <f>$M17/(1+N$2)^($B17-サマリー!$C$4)</f>
        <v>695.9703756613301</v>
      </c>
      <c r="O17" s="31">
        <f>$M17/(1+O$2)^($B17-サマリー!$C$4)</f>
        <v>528.8942446548954</v>
      </c>
      <c r="P17" s="31">
        <f>$M17/(1+P$2)^($B17-サマリー!$C$4)</f>
        <v>404.05436239641506</v>
      </c>
      <c r="S17" s="5">
        <v>15</v>
      </c>
      <c r="T17" s="15">
        <v>5145833596.652864</v>
      </c>
      <c r="U17" s="15">
        <v>4363804040.3064785</v>
      </c>
      <c r="V17" s="15">
        <v>0</v>
      </c>
      <c r="W17" s="15">
        <v>0</v>
      </c>
      <c r="X17" s="15">
        <v>0</v>
      </c>
      <c r="Y17" s="15">
        <v>4370607614.213201</v>
      </c>
      <c r="Z17" s="15">
        <v>2132545369.591661</v>
      </c>
      <c r="AA17" s="15">
        <v>694012262.5586274</v>
      </c>
    </row>
    <row r="18" spans="2:27" ht="13.5">
      <c r="B18" s="5">
        <v>16</v>
      </c>
      <c r="C18" s="34">
        <v>1773</v>
      </c>
      <c r="D18" s="31">
        <f t="shared" si="0"/>
        <v>1512.0520978917975</v>
      </c>
      <c r="E18" s="31">
        <f t="shared" si="0"/>
        <v>1104.8749832372628</v>
      </c>
      <c r="F18" s="31">
        <f t="shared" si="0"/>
        <v>812.2317284907526</v>
      </c>
      <c r="G18" s="32"/>
      <c r="H18" s="31">
        <f>$C18/(1+H$2)^($B18-サマリー!$C$4)</f>
        <v>1527.172618870716</v>
      </c>
      <c r="I18" s="31">
        <f>$C18/(1+I$2)^($B18-サマリー!$C$4)</f>
        <v>1138.0212327343804</v>
      </c>
      <c r="J18" s="31">
        <f>$C18/(1+J$2)^($B18-サマリー!$C$4)</f>
        <v>852.8433149152901</v>
      </c>
      <c r="K18" s="32"/>
      <c r="L18" s="31">
        <v>16</v>
      </c>
      <c r="M18" s="35">
        <v>800</v>
      </c>
      <c r="N18" s="31">
        <f>$M18/(1+N$2)^($B18-サマリー!$C$4)</f>
        <v>689.0795798627032</v>
      </c>
      <c r="O18" s="31">
        <f>$M18/(1+O$2)^($B18-サマリー!$C$4)</f>
        <v>513.4895579173741</v>
      </c>
      <c r="P18" s="31">
        <f>$M18/(1+P$2)^($B18-サマリー!$C$4)</f>
        <v>384.81367847277613</v>
      </c>
      <c r="S18" s="5">
        <v>16</v>
      </c>
      <c r="T18" s="15">
        <v>5242359950.616575</v>
      </c>
      <c r="U18" s="15">
        <v>4215075781.4249587</v>
      </c>
      <c r="V18" s="15">
        <v>0</v>
      </c>
      <c r="W18" s="15">
        <v>0</v>
      </c>
      <c r="X18" s="15">
        <v>0</v>
      </c>
      <c r="Y18" s="15">
        <v>0</v>
      </c>
      <c r="Z18" s="15">
        <v>2193018549.2882614</v>
      </c>
      <c r="AA18" s="15">
        <v>472871786.602077</v>
      </c>
    </row>
    <row r="19" spans="2:27" ht="13.5">
      <c r="B19" s="5">
        <v>17</v>
      </c>
      <c r="C19" s="34">
        <v>2089</v>
      </c>
      <c r="D19" s="31">
        <f t="shared" si="0"/>
        <v>1763.9045710386072</v>
      </c>
      <c r="E19" s="31">
        <f t="shared" si="0"/>
        <v>1263.8793553697271</v>
      </c>
      <c r="F19" s="31">
        <f t="shared" si="0"/>
        <v>911.4237804190809</v>
      </c>
      <c r="G19" s="32"/>
      <c r="H19" s="31">
        <f>$C19/(1+H$2)^($B19-サマリー!$C$4)</f>
        <v>1781.5436167489934</v>
      </c>
      <c r="I19" s="31">
        <f>$C19/(1+I$2)^($B19-サマリー!$C$4)</f>
        <v>1301.795736030819</v>
      </c>
      <c r="J19" s="31">
        <f>$C19/(1+J$2)^($B19-サマリー!$C$4)</f>
        <v>956.9949694400351</v>
      </c>
      <c r="K19" s="32"/>
      <c r="L19" s="31">
        <v>17</v>
      </c>
      <c r="M19" s="35">
        <v>800</v>
      </c>
      <c r="N19" s="31">
        <f>$M19/(1+N$2)^($B19-サマリー!$C$4)</f>
        <v>682.2570097650525</v>
      </c>
      <c r="O19" s="31">
        <f>$M19/(1+O$2)^($B19-サマリー!$C$4)</f>
        <v>498.5335513760915</v>
      </c>
      <c r="P19" s="31">
        <f>$M19/(1+P$2)^($B19-サマリー!$C$4)</f>
        <v>366.4892175931202</v>
      </c>
      <c r="S19" s="5">
        <v>17</v>
      </c>
      <c r="T19" s="15">
        <v>5242359950.616575</v>
      </c>
      <c r="U19" s="15">
        <v>3377129131.133769</v>
      </c>
      <c r="V19" s="15">
        <v>0</v>
      </c>
      <c r="W19" s="15">
        <v>0</v>
      </c>
      <c r="X19" s="15">
        <v>0</v>
      </c>
      <c r="Y19" s="15">
        <v>414057563.45177674</v>
      </c>
      <c r="Z19" s="15">
        <v>2174994163.9269605</v>
      </c>
      <c r="AA19" s="15">
        <v>451677332.2601062</v>
      </c>
    </row>
    <row r="20" spans="2:27" ht="13.5">
      <c r="B20" s="5">
        <v>18</v>
      </c>
      <c r="C20" s="34">
        <v>2119</v>
      </c>
      <c r="D20" s="31">
        <f t="shared" si="0"/>
        <v>1771.5206887708878</v>
      </c>
      <c r="E20" s="31">
        <f t="shared" si="0"/>
        <v>1244.689173538903</v>
      </c>
      <c r="F20" s="31">
        <f t="shared" si="0"/>
        <v>880.4882676641968</v>
      </c>
      <c r="G20" s="32"/>
      <c r="H20" s="31">
        <f>$C20/(1+H$2)^($B20-サマリー!$C$4)</f>
        <v>1789.2358956585967</v>
      </c>
      <c r="I20" s="31">
        <f>$C20/(1+I$2)^($B20-サマリー!$C$4)</f>
        <v>1282.0298487450702</v>
      </c>
      <c r="J20" s="31">
        <f>$C20/(1+J$2)^($B20-サマリー!$C$4)</f>
        <v>924.5126810474067</v>
      </c>
      <c r="K20" s="32"/>
      <c r="L20" s="31">
        <v>18</v>
      </c>
      <c r="M20" s="35">
        <v>800</v>
      </c>
      <c r="N20" s="31">
        <f>$M20/(1+N$2)^($B20-サマリー!$C$4)</f>
        <v>675.5019898663886</v>
      </c>
      <c r="O20" s="31">
        <f>$M20/(1+O$2)^($B20-サマリー!$C$4)</f>
        <v>484.01315667581696</v>
      </c>
      <c r="P20" s="31">
        <f>$M20/(1+P$2)^($B20-サマリー!$C$4)</f>
        <v>349.03735008868586</v>
      </c>
      <c r="S20" s="5">
        <v>18</v>
      </c>
      <c r="T20" s="15">
        <v>5132992691.716099</v>
      </c>
      <c r="U20" s="15">
        <v>6390002958.746603</v>
      </c>
      <c r="V20" s="15">
        <v>0</v>
      </c>
      <c r="W20" s="15">
        <v>50863545.02201872</v>
      </c>
      <c r="X20" s="15">
        <v>0</v>
      </c>
      <c r="Y20" s="15">
        <v>0</v>
      </c>
      <c r="Z20" s="15">
        <v>1804444709.094689</v>
      </c>
      <c r="AA20" s="15">
        <v>578692959.7742363</v>
      </c>
    </row>
    <row r="21" spans="2:27" ht="13.5">
      <c r="B21" s="5">
        <v>19</v>
      </c>
      <c r="C21" s="34">
        <v>1941</v>
      </c>
      <c r="D21" s="31">
        <f t="shared" si="0"/>
        <v>1606.6431750939375</v>
      </c>
      <c r="E21" s="31">
        <f t="shared" si="0"/>
        <v>1106.9251780419465</v>
      </c>
      <c r="F21" s="31">
        <f t="shared" si="0"/>
        <v>768.1196105693189</v>
      </c>
      <c r="G21" s="32"/>
      <c r="H21" s="31">
        <f>$C21/(1+H$2)^($B21-サマリー!$C$4)</f>
        <v>1622.7096068448766</v>
      </c>
      <c r="I21" s="31">
        <f>$C21/(1+I$2)^($B21-サマリー!$C$4)</f>
        <v>1140.1329333832048</v>
      </c>
      <c r="J21" s="31">
        <f>$C21/(1+J$2)^($B21-サマリー!$C$4)</f>
        <v>806.5255910977847</v>
      </c>
      <c r="K21" s="32"/>
      <c r="L21" s="31">
        <v>19</v>
      </c>
      <c r="M21" s="35">
        <v>800</v>
      </c>
      <c r="N21" s="31">
        <f>$M21/(1+N$2)^($B21-サマリー!$C$4)</f>
        <v>668.81385135286</v>
      </c>
      <c r="O21" s="31">
        <f>$M21/(1+O$2)^($B21-サマリー!$C$4)</f>
        <v>469.9156860930262</v>
      </c>
      <c r="P21" s="31">
        <f>$M21/(1+P$2)^($B21-サマリー!$C$4)</f>
        <v>332.4165238939865</v>
      </c>
      <c r="S21" s="5">
        <v>19</v>
      </c>
      <c r="T21" s="15">
        <v>4744594780.043747</v>
      </c>
      <c r="U21" s="15">
        <v>7800622337.270756</v>
      </c>
      <c r="V21" s="15">
        <v>0</v>
      </c>
      <c r="W21" s="15">
        <v>50863545.02201872</v>
      </c>
      <c r="X21" s="15">
        <v>0</v>
      </c>
      <c r="Y21" s="15">
        <v>984536873.0964476</v>
      </c>
      <c r="Z21" s="15">
        <v>1853220111.5443287</v>
      </c>
      <c r="AA21" s="15">
        <v>679030876.7716486</v>
      </c>
    </row>
    <row r="22" spans="2:27" ht="13.5">
      <c r="B22" s="5">
        <v>20</v>
      </c>
      <c r="C22" s="34">
        <v>1884</v>
      </c>
      <c r="D22" s="31">
        <f t="shared" si="0"/>
        <v>1544.0217821154645</v>
      </c>
      <c r="E22" s="31">
        <f t="shared" si="0"/>
        <v>1043.1251208870551</v>
      </c>
      <c r="F22" s="31">
        <f t="shared" si="0"/>
        <v>710.0597857327331</v>
      </c>
      <c r="G22" s="32"/>
      <c r="H22" s="31">
        <f>$C22/(1+H$2)^($B22-サマリー!$C$4)</f>
        <v>1559.4619999366193</v>
      </c>
      <c r="I22" s="31">
        <f>$C22/(1+I$2)^($B22-サマリー!$C$4)</f>
        <v>1074.4188745136667</v>
      </c>
      <c r="J22" s="31">
        <f>$C22/(1+J$2)^($B22-サマリー!$C$4)</f>
        <v>745.5627750193697</v>
      </c>
      <c r="K22" s="32"/>
      <c r="L22" s="31">
        <v>20</v>
      </c>
      <c r="M22" s="35">
        <v>800</v>
      </c>
      <c r="N22" s="31">
        <f>$M22/(1+N$2)^($B22-サマリー!$C$4)</f>
        <v>662.1919320325347</v>
      </c>
      <c r="O22" s="31">
        <f>$M22/(1+O$2)^($B22-サマリー!$C$4)</f>
        <v>456.22882144954</v>
      </c>
      <c r="P22" s="31">
        <f>$M22/(1+P$2)^($B22-サマリー!$C$4)</f>
        <v>316.5871656133205</v>
      </c>
      <c r="S22" s="5">
        <v>20</v>
      </c>
      <c r="T22" s="15">
        <v>5182500156.692038</v>
      </c>
      <c r="U22" s="15">
        <v>3951363555.7969027</v>
      </c>
      <c r="V22" s="15">
        <v>0</v>
      </c>
      <c r="W22" s="15">
        <v>50863545.02201872</v>
      </c>
      <c r="X22" s="15">
        <v>0</v>
      </c>
      <c r="Y22" s="15">
        <v>276038375.6345171</v>
      </c>
      <c r="Z22" s="15">
        <v>1917211557.4764457</v>
      </c>
      <c r="AA22" s="15">
        <v>473038281.6572741</v>
      </c>
    </row>
    <row r="23" spans="2:27" ht="13.5">
      <c r="B23" s="5">
        <v>21</v>
      </c>
      <c r="C23" s="34">
        <v>1853</v>
      </c>
      <c r="D23" s="31">
        <f aca="true" t="shared" si="1" ref="D23:F42">$C23/(1+D$2)^$B23</f>
        <v>1503.5801025099095</v>
      </c>
      <c r="E23" s="31">
        <f t="shared" si="1"/>
        <v>996.078808259494</v>
      </c>
      <c r="F23" s="31">
        <f t="shared" si="1"/>
        <v>665.1202016796858</v>
      </c>
      <c r="G23" s="32"/>
      <c r="H23" s="31">
        <f>$C23/(1+H$2)^($B23-サマリー!$C$4)</f>
        <v>1518.6159035350083</v>
      </c>
      <c r="I23" s="31">
        <f>$C23/(1+I$2)^($B23-サマリー!$C$4)</f>
        <v>1025.9611725072787</v>
      </c>
      <c r="J23" s="31">
        <f>$C23/(1+J$2)^($B23-サマリー!$C$4)</f>
        <v>698.3762117636701</v>
      </c>
      <c r="K23" s="32"/>
      <c r="L23" s="31">
        <v>21</v>
      </c>
      <c r="M23" s="35">
        <v>800</v>
      </c>
      <c r="N23" s="31">
        <f>$M23/(1+N$2)^($B23-サマリー!$C$4)</f>
        <v>655.6355762698363</v>
      </c>
      <c r="O23" s="31">
        <f>$M23/(1+O$2)^($B23-サマリー!$C$4)</f>
        <v>442.940603349068</v>
      </c>
      <c r="P23" s="31">
        <f>$M23/(1+P$2)^($B23-サマリー!$C$4)</f>
        <v>301.51158629840046</v>
      </c>
      <c r="S23" s="5">
        <v>21</v>
      </c>
      <c r="T23" s="15">
        <v>2645086895.8120685</v>
      </c>
      <c r="U23" s="15">
        <v>3951363555.7969027</v>
      </c>
      <c r="V23" s="15">
        <v>0</v>
      </c>
      <c r="W23" s="15">
        <v>50863545.02201872</v>
      </c>
      <c r="X23" s="15">
        <v>0</v>
      </c>
      <c r="Y23" s="15">
        <v>414057563.45177674</v>
      </c>
      <c r="Z23" s="15">
        <v>1894895367.9415827</v>
      </c>
      <c r="AA23" s="15">
        <v>353068578.00413865</v>
      </c>
    </row>
    <row r="24" spans="2:27" ht="13.5">
      <c r="B24" s="5">
        <v>22</v>
      </c>
      <c r="C24" s="34">
        <v>1893</v>
      </c>
      <c r="D24" s="31">
        <f t="shared" si="1"/>
        <v>1520.8290190652876</v>
      </c>
      <c r="E24" s="31">
        <f t="shared" si="1"/>
        <v>987.9425041707344</v>
      </c>
      <c r="F24" s="31">
        <f t="shared" si="1"/>
        <v>647.1218059669752</v>
      </c>
      <c r="G24" s="32"/>
      <c r="H24" s="31">
        <f>$C24/(1+H$2)^($B24-サマリー!$C$4)</f>
        <v>1536.037309255941</v>
      </c>
      <c r="I24" s="31">
        <f>$C24/(1+I$2)^($B24-サマリー!$C$4)</f>
        <v>1017.5807792958565</v>
      </c>
      <c r="J24" s="31">
        <f>$C24/(1+J$2)^($B24-サマリー!$C$4)</f>
        <v>679.4778962653239</v>
      </c>
      <c r="K24" s="32"/>
      <c r="L24" s="31">
        <v>22</v>
      </c>
      <c r="M24" s="35">
        <v>800</v>
      </c>
      <c r="N24" s="31">
        <f>$M24/(1+N$2)^($B24-サマリー!$C$4)</f>
        <v>649.1441349206301</v>
      </c>
      <c r="O24" s="31">
        <f>$M24/(1+O$2)^($B24-サマリー!$C$4)</f>
        <v>430.0394207272505</v>
      </c>
      <c r="P24" s="31">
        <f>$M24/(1+P$2)^($B24-サマリー!$C$4)</f>
        <v>287.15389171276234</v>
      </c>
      <c r="S24" s="5">
        <v>22</v>
      </c>
      <c r="T24" s="15">
        <v>2645086895.8120685</v>
      </c>
      <c r="U24" s="15">
        <v>3978532998.1954265</v>
      </c>
      <c r="V24" s="15">
        <v>0</v>
      </c>
      <c r="W24" s="15">
        <v>50863545.02201872</v>
      </c>
      <c r="X24" s="15">
        <v>0</v>
      </c>
      <c r="Y24" s="15">
        <v>0</v>
      </c>
      <c r="Z24" s="15">
        <v>1915777452.1837978</v>
      </c>
      <c r="AA24" s="15">
        <v>333724171.95147604</v>
      </c>
    </row>
    <row r="25" spans="2:27" ht="13.5">
      <c r="B25" s="5">
        <v>23</v>
      </c>
      <c r="C25" s="34">
        <v>1920</v>
      </c>
      <c r="D25" s="31">
        <f t="shared" si="1"/>
        <v>1527.2482343000804</v>
      </c>
      <c r="E25" s="31">
        <f t="shared" si="1"/>
        <v>972.8481569850137</v>
      </c>
      <c r="F25" s="31">
        <f t="shared" si="1"/>
        <v>625.0969071298227</v>
      </c>
      <c r="G25" s="32"/>
      <c r="H25" s="31">
        <f>$C25/(1+H$2)^($B25-サマリー!$C$4)</f>
        <v>1542.520716643081</v>
      </c>
      <c r="I25" s="31">
        <f>$C25/(1+I$2)^($B25-サマリー!$C$4)</f>
        <v>1002.0336016945643</v>
      </c>
      <c r="J25" s="31">
        <f>$C25/(1+J$2)^($B25-サマリー!$C$4)</f>
        <v>656.351752486314</v>
      </c>
      <c r="K25" s="32"/>
      <c r="L25" s="31">
        <v>23</v>
      </c>
      <c r="M25" s="35">
        <v>800</v>
      </c>
      <c r="N25" s="31">
        <f>$M25/(1+N$2)^($B25-サマリー!$C$4)</f>
        <v>642.7169652679504</v>
      </c>
      <c r="O25" s="31">
        <f>$M25/(1+O$2)^($B25-サマリー!$C$4)</f>
        <v>417.51400070606843</v>
      </c>
      <c r="P25" s="31">
        <f>$M25/(1+P$2)^($B25-サマリー!$C$4)</f>
        <v>273.47989686929753</v>
      </c>
      <c r="S25" s="5">
        <v>23</v>
      </c>
      <c r="T25" s="15">
        <v>2645086895.8120685</v>
      </c>
      <c r="U25" s="15">
        <v>2301270555.677826</v>
      </c>
      <c r="V25" s="15">
        <v>420751956.8181817</v>
      </c>
      <c r="W25" s="15">
        <v>50863545.02201872</v>
      </c>
      <c r="X25" s="15">
        <v>0</v>
      </c>
      <c r="Y25" s="15">
        <v>414057563.45177674</v>
      </c>
      <c r="Z25" s="15">
        <v>1895435594.929631</v>
      </c>
      <c r="AA25" s="15">
        <v>291601525.8390937</v>
      </c>
    </row>
    <row r="26" spans="2:27" ht="13.5">
      <c r="B26" s="5">
        <v>24</v>
      </c>
      <c r="C26" s="34">
        <v>1922</v>
      </c>
      <c r="D26" s="31">
        <f t="shared" si="1"/>
        <v>1513.7020969083921</v>
      </c>
      <c r="E26" s="31">
        <f t="shared" si="1"/>
        <v>945.4966412445372</v>
      </c>
      <c r="F26" s="31">
        <f t="shared" si="1"/>
        <v>595.9505235632537</v>
      </c>
      <c r="G26" s="32"/>
      <c r="H26" s="31">
        <f>$C26/(1+H$2)^($B26-サマリー!$C$4)</f>
        <v>1528.8391178774764</v>
      </c>
      <c r="I26" s="31">
        <f>$C26/(1+I$2)^($B26-サマリー!$C$4)</f>
        <v>973.8615404818731</v>
      </c>
      <c r="J26" s="31">
        <f>$C26/(1+J$2)^($B26-サマリー!$C$4)</f>
        <v>625.7480497414164</v>
      </c>
      <c r="K26" s="32"/>
      <c r="L26" s="31">
        <v>24</v>
      </c>
      <c r="M26" s="35">
        <v>800</v>
      </c>
      <c r="N26" s="31">
        <f>$M26/(1+N$2)^($B26-サマリー!$C$4)</f>
        <v>636.3534309583669</v>
      </c>
      <c r="O26" s="31">
        <f>$M26/(1+O$2)^($B26-サマリー!$C$4)</f>
        <v>405.35339874375575</v>
      </c>
      <c r="P26" s="31">
        <f>$M26/(1+P$2)^($B26-サマリー!$C$4)</f>
        <v>260.4570446374261</v>
      </c>
      <c r="S26" s="5">
        <v>24</v>
      </c>
      <c r="T26" s="15">
        <v>2645086895.8120685</v>
      </c>
      <c r="U26" s="15">
        <v>1423694955.6778262</v>
      </c>
      <c r="V26" s="15">
        <v>2070142159.6717162</v>
      </c>
      <c r="W26" s="15">
        <v>50863545.02201872</v>
      </c>
      <c r="X26" s="15">
        <v>0</v>
      </c>
      <c r="Y26" s="15">
        <v>1015821222.3350258</v>
      </c>
      <c r="Z26" s="15">
        <v>1885733525.5637846</v>
      </c>
      <c r="AA26" s="15">
        <v>360280438.925933</v>
      </c>
    </row>
    <row r="27" spans="2:27" ht="13.5">
      <c r="B27" s="5">
        <v>25</v>
      </c>
      <c r="C27" s="34">
        <v>1855</v>
      </c>
      <c r="D27" s="31">
        <f t="shared" si="1"/>
        <v>1446.470461753468</v>
      </c>
      <c r="E27" s="31">
        <f t="shared" si="1"/>
        <v>885.9583309803787</v>
      </c>
      <c r="F27" s="31">
        <f t="shared" si="1"/>
        <v>547.7866414993487</v>
      </c>
      <c r="G27" s="32"/>
      <c r="H27" s="31">
        <f>$C27/(1+H$2)^($B27-サマリー!$C$4)</f>
        <v>1460.9351663710029</v>
      </c>
      <c r="I27" s="31">
        <f>$C27/(1+I$2)^($B27-サマリー!$C$4)</f>
        <v>912.53708090979</v>
      </c>
      <c r="J27" s="31">
        <f>$C27/(1+J$2)^($B27-サマリー!$C$4)</f>
        <v>575.1759735743161</v>
      </c>
      <c r="K27" s="32"/>
      <c r="L27" s="31">
        <v>25</v>
      </c>
      <c r="M27" s="35">
        <v>800</v>
      </c>
      <c r="N27" s="31">
        <f>$M27/(1+N$2)^($B27-サマリー!$C$4)</f>
        <v>630.0529019389769</v>
      </c>
      <c r="O27" s="31">
        <f>$M27/(1+O$2)^($B27-サマリー!$C$4)</f>
        <v>393.5469890716076</v>
      </c>
      <c r="P27" s="31">
        <f>$M27/(1+P$2)^($B27-サマリー!$C$4)</f>
        <v>248.05432822612016</v>
      </c>
      <c r="S27" s="5">
        <v>25</v>
      </c>
      <c r="T27" s="15">
        <v>2645086895.8120685</v>
      </c>
      <c r="U27" s="15">
        <v>545360116.6122937</v>
      </c>
      <c r="V27" s="15">
        <v>2070142159.6717162</v>
      </c>
      <c r="W27" s="15">
        <v>50863545.02201872</v>
      </c>
      <c r="X27" s="15">
        <v>0</v>
      </c>
      <c r="Y27" s="15">
        <v>2530351776.6497445</v>
      </c>
      <c r="Z27" s="15">
        <v>1882954576.6612082</v>
      </c>
      <c r="AA27" s="15">
        <v>392090224.6883923</v>
      </c>
    </row>
    <row r="28" spans="2:27" ht="13.5">
      <c r="B28" s="5">
        <v>26</v>
      </c>
      <c r="C28" s="34">
        <v>1825</v>
      </c>
      <c r="D28" s="31">
        <f t="shared" si="1"/>
        <v>1408.9875331323312</v>
      </c>
      <c r="E28" s="31">
        <f t="shared" si="1"/>
        <v>846.2428775752707</v>
      </c>
      <c r="F28" s="31">
        <f t="shared" si="1"/>
        <v>513.2643412842056</v>
      </c>
      <c r="G28" s="32"/>
      <c r="H28" s="31">
        <f>$C28/(1+H$2)^($B28-サマリー!$C$4)</f>
        <v>1423.0774084636546</v>
      </c>
      <c r="I28" s="31">
        <f>$C28/(1+I$2)^($B28-サマリー!$C$4)</f>
        <v>871.6301639025289</v>
      </c>
      <c r="J28" s="31">
        <f>$C28/(1+J$2)^($B28-サマリー!$C$4)</f>
        <v>538.9275583484158</v>
      </c>
      <c r="K28" s="32"/>
      <c r="L28" s="31">
        <v>26</v>
      </c>
      <c r="M28" s="35">
        <v>800</v>
      </c>
      <c r="N28" s="31">
        <f>$M28/(1+N$2)^($B28-サマリー!$C$4)</f>
        <v>623.8147543950266</v>
      </c>
      <c r="O28" s="31">
        <f>$M28/(1+O$2)^($B28-サマリー!$C$4)</f>
        <v>382.08445540932775</v>
      </c>
      <c r="P28" s="31">
        <f>$M28/(1+P$2)^($B28-サマリー!$C$4)</f>
        <v>236.24221735820967</v>
      </c>
      <c r="S28" s="5">
        <v>26</v>
      </c>
      <c r="T28" s="15">
        <v>2645086895.8120685</v>
      </c>
      <c r="U28" s="15">
        <v>2185289612.8330026</v>
      </c>
      <c r="V28" s="15">
        <v>8042813128.431794</v>
      </c>
      <c r="W28" s="15">
        <v>55779793.050554074</v>
      </c>
      <c r="X28" s="15">
        <v>0</v>
      </c>
      <c r="Y28" s="15">
        <v>0</v>
      </c>
      <c r="Z28" s="15">
        <v>1917083171.0848994</v>
      </c>
      <c r="AA28" s="15">
        <v>646448471.5063709</v>
      </c>
    </row>
    <row r="29" spans="2:27" ht="13.5">
      <c r="B29" s="5">
        <v>27</v>
      </c>
      <c r="C29" s="34">
        <v>1846</v>
      </c>
      <c r="D29" s="31">
        <f t="shared" si="1"/>
        <v>1411.089643923659</v>
      </c>
      <c r="E29" s="31">
        <f t="shared" si="1"/>
        <v>831.0489969431839</v>
      </c>
      <c r="F29" s="31">
        <f t="shared" si="1"/>
        <v>494.4479968744388</v>
      </c>
      <c r="G29" s="32"/>
      <c r="H29" s="31">
        <f>$C29/(1+H$2)^($B29-サマリー!$C$4)</f>
        <v>1425.200540362895</v>
      </c>
      <c r="I29" s="31">
        <f>$C29/(1+I$2)^($B29-サマリー!$C$4)</f>
        <v>855.9804668514793</v>
      </c>
      <c r="J29" s="31">
        <f>$C29/(1+J$2)^($B29-サマリー!$C$4)</f>
        <v>519.1703967181608</v>
      </c>
      <c r="K29" s="32"/>
      <c r="L29" s="31">
        <v>27</v>
      </c>
      <c r="M29" s="35">
        <v>800</v>
      </c>
      <c r="N29" s="31">
        <f>$M29/(1+N$2)^($B29-サマリー!$C$4)</f>
        <v>617.6383706881452</v>
      </c>
      <c r="O29" s="31">
        <f>$M29/(1+O$2)^($B29-サマリー!$C$4)</f>
        <v>370.95578195080355</v>
      </c>
      <c r="P29" s="31">
        <f>$M29/(1+P$2)^($B29-サマリー!$C$4)</f>
        <v>224.9925879601997</v>
      </c>
      <c r="S29" s="5">
        <v>27</v>
      </c>
      <c r="T29" s="15">
        <v>0</v>
      </c>
      <c r="U29" s="15">
        <v>2029237942.0890431</v>
      </c>
      <c r="V29" s="15">
        <v>32007553522.251545</v>
      </c>
      <c r="W29" s="15">
        <v>59145808.70509952</v>
      </c>
      <c r="X29" s="15">
        <v>0</v>
      </c>
      <c r="Y29" s="15">
        <v>414057563.45177674</v>
      </c>
      <c r="Z29" s="15">
        <v>1921561621.807518</v>
      </c>
      <c r="AA29" s="15">
        <v>1725499741.824873</v>
      </c>
    </row>
    <row r="30" spans="2:27" ht="13.5">
      <c r="B30" s="5">
        <v>28</v>
      </c>
      <c r="C30" s="34">
        <v>1832</v>
      </c>
      <c r="D30" s="31">
        <f t="shared" si="1"/>
        <v>1386.5227613722702</v>
      </c>
      <c r="E30" s="31">
        <f t="shared" si="1"/>
        <v>800.7246118082197</v>
      </c>
      <c r="F30" s="31">
        <f t="shared" si="1"/>
        <v>467.33154324612906</v>
      </c>
      <c r="G30" s="32"/>
      <c r="H30" s="31">
        <f>$C30/(1+H$2)^($B30-サマリー!$C$4)</f>
        <v>1400.387988985993</v>
      </c>
      <c r="I30" s="31">
        <f>$C30/(1+I$2)^($B30-サマリー!$C$4)</f>
        <v>824.7463501624662</v>
      </c>
      <c r="J30" s="31">
        <f>$C30/(1+J$2)^($B30-サマリー!$C$4)</f>
        <v>490.69812040843544</v>
      </c>
      <c r="K30" s="32"/>
      <c r="L30" s="31">
        <v>28</v>
      </c>
      <c r="M30" s="35">
        <v>800</v>
      </c>
      <c r="N30" s="31">
        <f>$M30/(1+N$2)^($B30-サマリー!$C$4)</f>
        <v>611.5231392951935</v>
      </c>
      <c r="O30" s="31">
        <f>$M30/(1+O$2)^($B30-サマリー!$C$4)</f>
        <v>360.1512446124307</v>
      </c>
      <c r="P30" s="31">
        <f>$M30/(1+P$2)^($B30-サマリー!$C$4)</f>
        <v>214.27865520019017</v>
      </c>
      <c r="S30" s="5">
        <v>28</v>
      </c>
      <c r="T30" s="15">
        <v>0</v>
      </c>
      <c r="U30" s="15">
        <v>520573116.466001</v>
      </c>
      <c r="V30" s="15">
        <v>18872520969.792225</v>
      </c>
      <c r="W30" s="15">
        <v>1774295546.7680922</v>
      </c>
      <c r="X30" s="15">
        <v>0</v>
      </c>
      <c r="Y30" s="15">
        <v>0</v>
      </c>
      <c r="Z30" s="15">
        <v>4088769883.049053</v>
      </c>
      <c r="AA30" s="15">
        <v>1040969481.6513157</v>
      </c>
    </row>
    <row r="31" spans="2:27" ht="13.5">
      <c r="B31" s="5">
        <v>29</v>
      </c>
      <c r="C31" s="34">
        <v>1783</v>
      </c>
      <c r="D31" s="31">
        <f t="shared" si="1"/>
        <v>1336.0770480385866</v>
      </c>
      <c r="E31" s="31">
        <f t="shared" si="1"/>
        <v>756.6095639833679</v>
      </c>
      <c r="F31" s="31">
        <f t="shared" si="1"/>
        <v>433.1732905010647</v>
      </c>
      <c r="G31" s="32"/>
      <c r="H31" s="31">
        <f>$C31/(1+H$2)^($B31-サマリー!$C$4)</f>
        <v>1349.4378185189726</v>
      </c>
      <c r="I31" s="31">
        <f>$C31/(1+I$2)^($B31-サマリー!$C$4)</f>
        <v>779.3078509028688</v>
      </c>
      <c r="J31" s="31">
        <f>$C31/(1+J$2)^($B31-サマリー!$C$4)</f>
        <v>454.831955026118</v>
      </c>
      <c r="K31" s="32"/>
      <c r="L31" s="31">
        <v>29</v>
      </c>
      <c r="M31" s="35">
        <v>800</v>
      </c>
      <c r="N31" s="31">
        <f>$M31/(1+N$2)^($B31-サマリー!$C$4)</f>
        <v>605.4684547477162</v>
      </c>
      <c r="O31" s="31">
        <f>$M31/(1+O$2)^($B31-サマリー!$C$4)</f>
        <v>349.66140253634046</v>
      </c>
      <c r="P31" s="31">
        <f>$M31/(1+P$2)^($B31-サマリー!$C$4)</f>
        <v>204.07490971446686</v>
      </c>
      <c r="S31" s="5">
        <v>29</v>
      </c>
      <c r="T31" s="15">
        <v>0</v>
      </c>
      <c r="U31" s="15">
        <v>0</v>
      </c>
      <c r="V31" s="15">
        <v>25586308323.66456</v>
      </c>
      <c r="W31" s="15">
        <v>1833521537.5776322</v>
      </c>
      <c r="X31" s="15">
        <v>0</v>
      </c>
      <c r="Y31" s="15">
        <v>984536873.0964476</v>
      </c>
      <c r="Z31" s="15">
        <v>4102270331.7552967</v>
      </c>
      <c r="AA31" s="15">
        <v>1420218336.7169323</v>
      </c>
    </row>
    <row r="32" spans="2:27" ht="13.5">
      <c r="B32" s="5">
        <v>30</v>
      </c>
      <c r="C32" s="34">
        <v>1782</v>
      </c>
      <c r="D32" s="31">
        <f t="shared" si="1"/>
        <v>1322.106639496655</v>
      </c>
      <c r="E32" s="31">
        <f t="shared" si="1"/>
        <v>734.1604054573461</v>
      </c>
      <c r="F32" s="31">
        <f t="shared" si="1"/>
        <v>412.3146135047392</v>
      </c>
      <c r="G32" s="32"/>
      <c r="H32" s="31">
        <f>$C32/(1+H$2)^($B32-サマリー!$C$4)</f>
        <v>1335.3277058916217</v>
      </c>
      <c r="I32" s="31">
        <f>$C32/(1+I$2)^($B32-サマリー!$C$4)</f>
        <v>756.1852176210665</v>
      </c>
      <c r="J32" s="31">
        <f>$C32/(1+J$2)^($B32-サマリー!$C$4)</f>
        <v>432.93034417997603</v>
      </c>
      <c r="K32" s="32"/>
      <c r="L32" s="31">
        <v>30</v>
      </c>
      <c r="M32" s="35">
        <v>800</v>
      </c>
      <c r="N32" s="31">
        <f>$M32/(1+N$2)^($B32-サマリー!$C$4)</f>
        <v>599.4737175719963</v>
      </c>
      <c r="O32" s="31">
        <f>$M32/(1+O$2)^($B32-サマリー!$C$4)</f>
        <v>339.4770898411073</v>
      </c>
      <c r="P32" s="31">
        <f>$M32/(1+P$2)^($B32-サマリー!$C$4)</f>
        <v>194.35705687092076</v>
      </c>
      <c r="S32" s="5">
        <v>30</v>
      </c>
      <c r="T32" s="15">
        <v>0</v>
      </c>
      <c r="U32" s="15">
        <v>0</v>
      </c>
      <c r="V32" s="15">
        <v>69294266409.5242</v>
      </c>
      <c r="W32" s="15">
        <v>3259901530.7578053</v>
      </c>
      <c r="X32" s="15">
        <v>0</v>
      </c>
      <c r="Y32" s="15">
        <v>276038375.6345171</v>
      </c>
      <c r="Z32" s="15">
        <v>4283449996.127772</v>
      </c>
      <c r="AA32" s="15">
        <v>3641510315.795828</v>
      </c>
    </row>
    <row r="33" spans="2:27" ht="13.5">
      <c r="B33" s="5">
        <v>31</v>
      </c>
      <c r="C33" s="34">
        <v>1837</v>
      </c>
      <c r="D33" s="31">
        <f t="shared" si="1"/>
        <v>1349.4182177969774</v>
      </c>
      <c r="E33" s="31">
        <f t="shared" si="1"/>
        <v>734.776385660894</v>
      </c>
      <c r="F33" s="31">
        <f t="shared" si="1"/>
        <v>404.80035541029645</v>
      </c>
      <c r="G33" s="32"/>
      <c r="H33" s="31">
        <f>$C33/(1+H$2)^($B33-サマリー!$C$4)</f>
        <v>1362.9123999749468</v>
      </c>
      <c r="I33" s="31">
        <f>$C33/(1+I$2)^($B33-サマリー!$C$4)</f>
        <v>756.819677230721</v>
      </c>
      <c r="J33" s="31">
        <f>$C33/(1+J$2)^($B33-サマリー!$C$4)</f>
        <v>425.0403731808114</v>
      </c>
      <c r="K33" s="32"/>
      <c r="L33" s="31">
        <v>31</v>
      </c>
      <c r="M33" s="35">
        <v>800</v>
      </c>
      <c r="N33" s="31">
        <f>$M33/(1+N$2)^($B33-サマリー!$C$4)</f>
        <v>593.5383342296991</v>
      </c>
      <c r="O33" s="31">
        <f>$M33/(1+O$2)^($B33-サマリー!$C$4)</f>
        <v>329.58940761272555</v>
      </c>
      <c r="P33" s="31">
        <f>$M33/(1+P$2)^($B33-サマリー!$C$4)</f>
        <v>185.10195892468653</v>
      </c>
      <c r="S33" s="5">
        <v>31</v>
      </c>
      <c r="T33" s="15">
        <v>0</v>
      </c>
      <c r="U33" s="15">
        <v>0</v>
      </c>
      <c r="V33" s="15">
        <v>29803705254.37025</v>
      </c>
      <c r="W33" s="15">
        <v>4680260467.274858</v>
      </c>
      <c r="X33" s="15">
        <v>0</v>
      </c>
      <c r="Y33" s="15">
        <v>414057563.45177674</v>
      </c>
      <c r="Z33" s="15">
        <v>4824146098.328051</v>
      </c>
      <c r="AA33" s="15">
        <v>1744901164.2548451</v>
      </c>
    </row>
    <row r="34" spans="2:27" ht="13.5">
      <c r="B34" s="5">
        <v>32</v>
      </c>
      <c r="C34" s="34">
        <v>1881</v>
      </c>
      <c r="D34" s="31">
        <f t="shared" si="1"/>
        <v>1368.0590220150773</v>
      </c>
      <c r="E34" s="31">
        <f t="shared" si="1"/>
        <v>730.4619612116325</v>
      </c>
      <c r="F34" s="31">
        <f t="shared" si="1"/>
        <v>394.75825933938233</v>
      </c>
      <c r="G34" s="32"/>
      <c r="H34" s="31">
        <f>$C34/(1+H$2)^($B34-サマリー!$C$4)</f>
        <v>1381.7396122352284</v>
      </c>
      <c r="I34" s="31">
        <f>$C34/(1+I$2)^($B34-サマリー!$C$4)</f>
        <v>752.3758200479813</v>
      </c>
      <c r="J34" s="31">
        <f>$C34/(1+J$2)^($B34-サマリー!$C$4)</f>
        <v>414.4961723063514</v>
      </c>
      <c r="K34" s="32"/>
      <c r="L34" s="31">
        <v>32</v>
      </c>
      <c r="M34" s="35">
        <v>800</v>
      </c>
      <c r="N34" s="31">
        <f>$M34/(1+N$2)^($B34-サマリー!$C$4)</f>
        <v>587.6617170591082</v>
      </c>
      <c r="O34" s="31">
        <f>$M34/(1+O$2)^($B34-サマリー!$C$4)</f>
        <v>319.9897161288597</v>
      </c>
      <c r="P34" s="31">
        <f>$M34/(1+P$2)^($B34-サマリー!$C$4)</f>
        <v>176.2875799282728</v>
      </c>
      <c r="S34" s="5">
        <v>32</v>
      </c>
      <c r="T34" s="15">
        <v>0</v>
      </c>
      <c r="U34" s="15">
        <v>0</v>
      </c>
      <c r="V34" s="15">
        <v>29233844075.032837</v>
      </c>
      <c r="W34" s="15">
        <v>4914083854.284302</v>
      </c>
      <c r="X34" s="15">
        <v>19470043.89137053</v>
      </c>
      <c r="Y34" s="15">
        <v>0</v>
      </c>
      <c r="Z34" s="15">
        <v>5045635322.796278</v>
      </c>
      <c r="AA34" s="15">
        <v>1708369898.6604261</v>
      </c>
    </row>
    <row r="35" spans="2:27" ht="13.5">
      <c r="B35" s="5">
        <v>33</v>
      </c>
      <c r="C35" s="34">
        <v>1900</v>
      </c>
      <c r="D35" s="31">
        <f t="shared" si="1"/>
        <v>1368.1958415992372</v>
      </c>
      <c r="E35" s="31">
        <f t="shared" si="1"/>
        <v>716.3498687963445</v>
      </c>
      <c r="F35" s="31">
        <f t="shared" si="1"/>
        <v>379.757825242311</v>
      </c>
      <c r="G35" s="32"/>
      <c r="H35" s="31">
        <f>$C35/(1+H$2)^($B35-サマリー!$C$4)</f>
        <v>1381.8778000152295</v>
      </c>
      <c r="I35" s="31">
        <f>$C35/(1+I$2)^($B35-サマリー!$C$4)</f>
        <v>737.8403648602349</v>
      </c>
      <c r="J35" s="31">
        <f>$C35/(1+J$2)^($B35-サマリー!$C$4)</f>
        <v>398.7457165044266</v>
      </c>
      <c r="K35" s="32"/>
      <c r="L35" s="31">
        <v>33</v>
      </c>
      <c r="M35" s="35">
        <v>800</v>
      </c>
      <c r="N35" s="31">
        <f>$M35/(1+N$2)^($B35-サマリー!$C$4)</f>
        <v>581.8432842169387</v>
      </c>
      <c r="O35" s="31">
        <f>$M35/(1+O$2)^($B35-サマリー!$C$4)</f>
        <v>310.66962730957255</v>
      </c>
      <c r="P35" s="31">
        <f>$M35/(1+P$2)^($B35-サマリー!$C$4)</f>
        <v>167.89293326502172</v>
      </c>
      <c r="S35" s="5">
        <v>33</v>
      </c>
      <c r="T35" s="15">
        <v>0</v>
      </c>
      <c r="U35" s="15">
        <v>0</v>
      </c>
      <c r="V35" s="15">
        <v>36656896885.13859</v>
      </c>
      <c r="W35" s="15">
        <v>5065632437.482175</v>
      </c>
      <c r="X35" s="15">
        <v>19470043.89137053</v>
      </c>
      <c r="Y35" s="15">
        <v>414057563.45177674</v>
      </c>
      <c r="Z35" s="15">
        <v>4886316699.939514</v>
      </c>
      <c r="AA35" s="15">
        <v>2107802846.4981966</v>
      </c>
    </row>
    <row r="36" spans="2:27" ht="13.5">
      <c r="B36" s="5">
        <v>34</v>
      </c>
      <c r="C36" s="34">
        <v>1867</v>
      </c>
      <c r="D36" s="31">
        <f t="shared" si="1"/>
        <v>1331.1212278612693</v>
      </c>
      <c r="E36" s="31">
        <f t="shared" si="1"/>
        <v>683.4058278195071</v>
      </c>
      <c r="F36" s="31">
        <f t="shared" si="1"/>
        <v>355.3924108909247</v>
      </c>
      <c r="G36" s="32"/>
      <c r="H36" s="31">
        <f>$C36/(1+H$2)^($B36-サマリー!$C$4)</f>
        <v>1344.432440139882</v>
      </c>
      <c r="I36" s="31">
        <f>$C36/(1+I$2)^($B36-サマリー!$C$4)</f>
        <v>703.9080026540922</v>
      </c>
      <c r="J36" s="31">
        <f>$C36/(1+J$2)^($B36-サマリー!$C$4)</f>
        <v>373.1620314354709</v>
      </c>
      <c r="K36" s="32"/>
      <c r="L36" s="31">
        <v>34</v>
      </c>
      <c r="M36" s="35">
        <v>800</v>
      </c>
      <c r="N36" s="31">
        <f>$M36/(1+N$2)^($B36-サマリー!$C$4)</f>
        <v>576.0824596207314</v>
      </c>
      <c r="O36" s="31">
        <f>$M36/(1+O$2)^($B36-サマリー!$C$4)</f>
        <v>301.6209973879345</v>
      </c>
      <c r="P36" s="31">
        <f>$M36/(1+P$2)^($B36-サマリー!$C$4)</f>
        <v>159.89803168097308</v>
      </c>
      <c r="S36" s="5">
        <v>34</v>
      </c>
      <c r="T36" s="15">
        <v>0</v>
      </c>
      <c r="U36" s="15">
        <v>0</v>
      </c>
      <c r="V36" s="15">
        <v>56782076649.70888</v>
      </c>
      <c r="W36" s="15">
        <v>5065632437.482175</v>
      </c>
      <c r="X36" s="15">
        <v>19470043.89137053</v>
      </c>
      <c r="Y36" s="15">
        <v>1310262156.3451786</v>
      </c>
      <c r="Z36" s="15">
        <v>4759129141.957602</v>
      </c>
      <c r="AA36" s="15">
        <v>3158872064.371381</v>
      </c>
    </row>
    <row r="37" spans="2:27" ht="13.5">
      <c r="B37" s="5">
        <v>35</v>
      </c>
      <c r="C37" s="34">
        <v>1832</v>
      </c>
      <c r="D37" s="31">
        <f t="shared" si="1"/>
        <v>1293.2348127943096</v>
      </c>
      <c r="E37" s="31">
        <f t="shared" si="1"/>
        <v>651.0623847849656</v>
      </c>
      <c r="F37" s="31">
        <f t="shared" si="1"/>
        <v>332.12380276592137</v>
      </c>
      <c r="G37" s="32"/>
      <c r="H37" s="31">
        <f>$C37/(1+H$2)^($B37-サマリー!$C$4)</f>
        <v>1306.1671609222524</v>
      </c>
      <c r="I37" s="31">
        <f>$C37/(1+I$2)^($B37-サマリー!$C$4)</f>
        <v>670.5942563285147</v>
      </c>
      <c r="J37" s="31">
        <f>$C37/(1+J$2)^($B37-サマリー!$C$4)</f>
        <v>348.72999290421745</v>
      </c>
      <c r="K37" s="32"/>
      <c r="L37" s="31">
        <v>35</v>
      </c>
      <c r="M37" s="35">
        <v>800</v>
      </c>
      <c r="N37" s="31">
        <f>$M37/(1+N$2)^($B37-サマリー!$C$4)</f>
        <v>570.3786728918133</v>
      </c>
      <c r="O37" s="31">
        <f>$M37/(1+O$2)^($B37-サマリー!$C$4)</f>
        <v>292.83591979411125</v>
      </c>
      <c r="P37" s="31">
        <f>$M37/(1+P$2)^($B37-サマリー!$C$4)</f>
        <v>152.28383969616485</v>
      </c>
      <c r="Q37" s="1"/>
      <c r="S37" s="5">
        <v>35</v>
      </c>
      <c r="T37" s="15">
        <v>0</v>
      </c>
      <c r="U37" s="15">
        <v>0</v>
      </c>
      <c r="V37" s="15">
        <v>39388349882.744385</v>
      </c>
      <c r="W37" s="15">
        <v>6197181646.331396</v>
      </c>
      <c r="X37" s="15">
        <v>52713864.7244589</v>
      </c>
      <c r="Y37" s="15">
        <v>4370607614.213201</v>
      </c>
      <c r="Z37" s="15">
        <v>6266936348.449515</v>
      </c>
      <c r="AA37" s="15">
        <v>2500442650.4006724</v>
      </c>
    </row>
    <row r="38" spans="2:27" ht="13.5">
      <c r="B38" s="5">
        <v>36</v>
      </c>
      <c r="C38" s="34">
        <v>1828</v>
      </c>
      <c r="D38" s="31">
        <f t="shared" si="1"/>
        <v>1277.634807918629</v>
      </c>
      <c r="E38" s="31">
        <f t="shared" si="1"/>
        <v>630.7192730036235</v>
      </c>
      <c r="F38" s="31">
        <f t="shared" si="1"/>
        <v>315.6177539281058</v>
      </c>
      <c r="G38" s="32"/>
      <c r="H38" s="31">
        <f>$C38/(1+H$2)^($B38-サマリー!$C$4)</f>
        <v>1290.4111559978153</v>
      </c>
      <c r="I38" s="31">
        <f>$C38/(1+I$2)^($B38-サマリー!$C$4)</f>
        <v>649.6408511937321</v>
      </c>
      <c r="J38" s="31">
        <f>$C38/(1+J$2)^($B38-サマリー!$C$4)</f>
        <v>331.398641624511</v>
      </c>
      <c r="K38" s="32"/>
      <c r="L38" s="31">
        <v>36</v>
      </c>
      <c r="M38" s="35">
        <v>800</v>
      </c>
      <c r="N38" s="31">
        <f>$M38/(1+N$2)^($B38-サマリー!$C$4)</f>
        <v>564.7313592988252</v>
      </c>
      <c r="O38" s="31">
        <f>$M38/(1+O$2)^($B38-サマリー!$C$4)</f>
        <v>284.30671824670986</v>
      </c>
      <c r="P38" s="31">
        <f>$M38/(1+P$2)^($B38-サマリー!$C$4)</f>
        <v>145.03222828206174</v>
      </c>
      <c r="S38" s="5">
        <v>36</v>
      </c>
      <c r="T38" s="15">
        <v>0</v>
      </c>
      <c r="U38" s="15">
        <v>0</v>
      </c>
      <c r="V38" s="15">
        <v>13049526030.781538</v>
      </c>
      <c r="W38" s="15">
        <v>11954348775.837814</v>
      </c>
      <c r="X38" s="15">
        <v>92875865.83905835</v>
      </c>
      <c r="Y38" s="15">
        <v>10673483857.868029</v>
      </c>
      <c r="Z38" s="15">
        <v>6771097971.009344</v>
      </c>
      <c r="AA38" s="15">
        <v>1788511726.5163214</v>
      </c>
    </row>
    <row r="39" spans="2:27" ht="13.5">
      <c r="B39" s="5">
        <v>37</v>
      </c>
      <c r="C39" s="34">
        <v>1873</v>
      </c>
      <c r="D39" s="31">
        <f t="shared" si="1"/>
        <v>1296.1251788632233</v>
      </c>
      <c r="E39" s="31">
        <f t="shared" si="1"/>
        <v>627.4230409040529</v>
      </c>
      <c r="F39" s="31">
        <f t="shared" si="1"/>
        <v>307.9879405581651</v>
      </c>
      <c r="G39" s="32"/>
      <c r="H39" s="31">
        <f>$C39/(1+H$2)^($B39-サマリー!$C$4)</f>
        <v>1309.0864306518556</v>
      </c>
      <c r="I39" s="31">
        <f>$C39/(1+I$2)^($B39-サマリー!$C$4)</f>
        <v>646.2457321311743</v>
      </c>
      <c r="J39" s="31">
        <f>$C39/(1+J$2)^($B39-サマリー!$C$4)</f>
        <v>323.3873375860734</v>
      </c>
      <c r="K39" s="32"/>
      <c r="L39" s="31">
        <v>37</v>
      </c>
      <c r="M39" s="35">
        <v>800</v>
      </c>
      <c r="N39" s="31">
        <f>$M39/(1+N$2)^($B39-サマリー!$C$4)</f>
        <v>559.139959701807</v>
      </c>
      <c r="O39" s="31">
        <f>$M39/(1+O$2)^($B39-サマリー!$C$4)</f>
        <v>276.02594004534944</v>
      </c>
      <c r="P39" s="31">
        <f>$M39/(1+P$2)^($B39-サマリー!$C$4)</f>
        <v>138.12593169720165</v>
      </c>
      <c r="S39" s="5">
        <v>37</v>
      </c>
      <c r="T39" s="15">
        <v>0</v>
      </c>
      <c r="U39" s="15">
        <v>0</v>
      </c>
      <c r="V39" s="15">
        <v>17331281423.389984</v>
      </c>
      <c r="W39" s="15">
        <v>11905006155.922825</v>
      </c>
      <c r="X39" s="15">
        <v>32998861.15412432</v>
      </c>
      <c r="Y39" s="15">
        <v>414057563.45177674</v>
      </c>
      <c r="Z39" s="15">
        <v>6664494996.856716</v>
      </c>
      <c r="AA39" s="15">
        <v>1484167200.195935</v>
      </c>
    </row>
    <row r="40" spans="2:27" ht="13.5">
      <c r="B40" s="5">
        <v>38</v>
      </c>
      <c r="C40" s="34">
        <v>1882</v>
      </c>
      <c r="D40" s="31">
        <f t="shared" si="1"/>
        <v>1289.4586366027847</v>
      </c>
      <c r="E40" s="31">
        <f t="shared" si="1"/>
        <v>612.0756187733854</v>
      </c>
      <c r="F40" s="31">
        <f t="shared" si="1"/>
        <v>294.73129643325797</v>
      </c>
      <c r="G40" s="32"/>
      <c r="H40" s="31">
        <f>$C40/(1+H$2)^($B40-サマリー!$C$4)</f>
        <v>1302.3532229688128</v>
      </c>
      <c r="I40" s="31">
        <f>$C40/(1+I$2)^($B40-サマリー!$C$4)</f>
        <v>630.437887336587</v>
      </c>
      <c r="J40" s="31">
        <f>$C40/(1+J$2)^($B40-サマリー!$C$4)</f>
        <v>309.4678612549208</v>
      </c>
      <c r="K40" s="32"/>
      <c r="L40" s="31">
        <v>38</v>
      </c>
      <c r="M40" s="35">
        <v>800</v>
      </c>
      <c r="N40" s="31">
        <f>$M40/(1+N$2)^($B40-サマリー!$C$4)</f>
        <v>553.6039204968386</v>
      </c>
      <c r="O40" s="31">
        <f>$M40/(1+O$2)^($B40-サマリー!$C$4)</f>
        <v>267.9863495585917</v>
      </c>
      <c r="P40" s="31">
        <f>$M40/(1+P$2)^($B40-サマリー!$C$4)</f>
        <v>131.54850637828727</v>
      </c>
      <c r="S40" s="5">
        <v>38</v>
      </c>
      <c r="T40" s="15">
        <v>0</v>
      </c>
      <c r="U40" s="15">
        <v>0</v>
      </c>
      <c r="V40" s="15">
        <v>16966009987.736713</v>
      </c>
      <c r="W40" s="15">
        <v>11904989386.591505</v>
      </c>
      <c r="X40" s="15">
        <v>32998861.15412432</v>
      </c>
      <c r="Y40" s="15">
        <v>147220467.00507584</v>
      </c>
      <c r="Z40" s="15">
        <v>6434303155.827431</v>
      </c>
      <c r="AA40" s="15">
        <v>1452560935.1243706</v>
      </c>
    </row>
    <row r="41" spans="2:27" ht="13.5">
      <c r="B41" s="5">
        <v>39</v>
      </c>
      <c r="C41" s="34">
        <v>1831</v>
      </c>
      <c r="D41" s="31">
        <f t="shared" si="1"/>
        <v>1242.094866225997</v>
      </c>
      <c r="E41" s="31">
        <f t="shared" si="1"/>
        <v>578.1447427205454</v>
      </c>
      <c r="F41" s="31">
        <f t="shared" si="1"/>
        <v>273.0899265063991</v>
      </c>
      <c r="G41" s="32"/>
      <c r="H41" s="31">
        <f>$C41/(1+H$2)^($B41-サマリー!$C$4)</f>
        <v>1254.5158148882567</v>
      </c>
      <c r="I41" s="31">
        <f>$C41/(1+I$2)^($B41-サマリー!$C$4)</f>
        <v>595.4890850021619</v>
      </c>
      <c r="J41" s="31">
        <f>$C41/(1+J$2)^($B41-サマリー!$C$4)</f>
        <v>286.74442283171913</v>
      </c>
      <c r="K41" s="32"/>
      <c r="L41" s="31">
        <v>39</v>
      </c>
      <c r="M41" s="35">
        <v>800</v>
      </c>
      <c r="N41" s="31">
        <f>$M41/(1+N$2)^($B41-サマリー!$C$4)</f>
        <v>548.1226935612262</v>
      </c>
      <c r="O41" s="31">
        <f>$M41/(1+O$2)^($B41-サマリー!$C$4)</f>
        <v>260.18092190154533</v>
      </c>
      <c r="P41" s="31">
        <f>$M41/(1+P$2)^($B41-サマリー!$C$4)</f>
        <v>125.28429178884505</v>
      </c>
      <c r="S41" s="5">
        <v>39</v>
      </c>
      <c r="T41" s="15">
        <v>0</v>
      </c>
      <c r="U41" s="15">
        <v>0</v>
      </c>
      <c r="V41" s="15">
        <v>16945503417.843739</v>
      </c>
      <c r="W41" s="15">
        <v>11909603480.776611</v>
      </c>
      <c r="X41" s="15">
        <v>32998861.15412432</v>
      </c>
      <c r="Y41" s="15">
        <v>984536873.0964476</v>
      </c>
      <c r="Z41" s="15">
        <v>6221333055.862558</v>
      </c>
      <c r="AA41" s="15">
        <v>1493632131.6435456</v>
      </c>
    </row>
    <row r="42" spans="2:27" ht="14.25" thickBot="1">
      <c r="B42" s="5">
        <v>40</v>
      </c>
      <c r="C42" s="36">
        <v>1813</v>
      </c>
      <c r="D42" s="31">
        <f t="shared" si="1"/>
        <v>1217.7071407539743</v>
      </c>
      <c r="E42" s="31">
        <f t="shared" si="1"/>
        <v>555.7875523229118</v>
      </c>
      <c r="F42" s="31">
        <f t="shared" si="1"/>
        <v>257.5288220104037</v>
      </c>
      <c r="G42" s="32"/>
      <c r="H42" s="31">
        <f>$C42/(1+H$2)^($B42-サマリー!$C$4)</f>
        <v>1229.8842121615141</v>
      </c>
      <c r="I42" s="31">
        <f>$C42/(1+I$2)^($B42-サマリー!$C$4)</f>
        <v>572.461178892599</v>
      </c>
      <c r="J42" s="31">
        <f>$C42/(1+J$2)^($B42-サマリー!$C$4)</f>
        <v>270.40526311092384</v>
      </c>
      <c r="K42" s="32"/>
      <c r="L42" s="31">
        <v>40</v>
      </c>
      <c r="M42" s="37">
        <v>800</v>
      </c>
      <c r="N42" s="31">
        <f>$M42/(1+N$2)^($B42-サマリー!$C$4)</f>
        <v>542.695736199234</v>
      </c>
      <c r="O42" s="31">
        <f>$M42/(1+O$2)^($B42-サマリー!$C$4)</f>
        <v>252.6028367976168</v>
      </c>
      <c r="P42" s="31">
        <f>$M42/(1+P$2)^($B42-サマリー!$C$4)</f>
        <v>119.31837313223336</v>
      </c>
      <c r="S42" s="5">
        <v>40</v>
      </c>
      <c r="T42" s="15">
        <v>0</v>
      </c>
      <c r="U42" s="15">
        <v>0</v>
      </c>
      <c r="V42" s="15">
        <v>17066149121.33783</v>
      </c>
      <c r="W42" s="15">
        <v>11909603480.776611</v>
      </c>
      <c r="X42" s="15">
        <v>32998861.15412432</v>
      </c>
      <c r="Y42" s="15">
        <v>423258842.6395929</v>
      </c>
      <c r="Z42" s="15">
        <v>6043238107.616081</v>
      </c>
      <c r="AA42" s="15">
        <v>1471600515.2954073</v>
      </c>
    </row>
    <row r="43" spans="2:27" ht="13.5">
      <c r="B43" s="5">
        <v>41</v>
      </c>
      <c r="C43" s="30">
        <v>1815</v>
      </c>
      <c r="D43" s="31">
        <f aca="true" t="shared" si="2" ref="D43:F62">$C43/(1+D$2)^$B43</f>
        <v>1206.9806406254406</v>
      </c>
      <c r="E43" s="31">
        <f t="shared" si="2"/>
        <v>540.1948213635528</v>
      </c>
      <c r="F43" s="31">
        <f t="shared" si="2"/>
        <v>245.53610797619453</v>
      </c>
      <c r="G43" s="32"/>
      <c r="H43" s="31">
        <f>$C43/(1+H$2)^($B43-サマリー!$C$4)</f>
        <v>1219.050447031695</v>
      </c>
      <c r="I43" s="31">
        <f>$C43/(1+I$2)^($B43-サマリー!$C$4)</f>
        <v>556.4006660044595</v>
      </c>
      <c r="J43" s="31">
        <f>$C43/(1+J$2)^($B43-サマリー!$C$4)</f>
        <v>257.81291337500426</v>
      </c>
      <c r="K43" s="32"/>
      <c r="L43" s="31">
        <v>41</v>
      </c>
      <c r="M43" s="33">
        <v>800</v>
      </c>
      <c r="N43" s="31">
        <f>$M43/(1+N$2)^($B43-サマリー!$C$4)</f>
        <v>537.3225110883504</v>
      </c>
      <c r="O43" s="31">
        <f>$M43/(1+O$2)^($B43-サマリー!$C$4)</f>
        <v>245.2454726190455</v>
      </c>
      <c r="P43" s="31">
        <f>$M43/(1+P$2)^($B43-サマリー!$C$4)</f>
        <v>113.63654584022227</v>
      </c>
      <c r="S43" s="5">
        <v>41</v>
      </c>
      <c r="T43" s="15">
        <v>0</v>
      </c>
      <c r="U43" s="15">
        <v>0</v>
      </c>
      <c r="V43" s="15">
        <v>6909913891.482424</v>
      </c>
      <c r="W43" s="15">
        <v>11802434405.56353</v>
      </c>
      <c r="X43" s="15">
        <v>32998861.15412432</v>
      </c>
      <c r="Y43" s="15">
        <v>966134314.7208126</v>
      </c>
      <c r="Z43" s="15">
        <v>6582376883.873586</v>
      </c>
      <c r="AA43" s="15">
        <v>985574073.6460437</v>
      </c>
    </row>
    <row r="44" spans="2:27" ht="13.5">
      <c r="B44" s="5">
        <v>42</v>
      </c>
      <c r="C44" s="34">
        <v>1790</v>
      </c>
      <c r="D44" s="31">
        <f t="shared" si="2"/>
        <v>1178.5698642879952</v>
      </c>
      <c r="E44" s="31">
        <f t="shared" si="2"/>
        <v>517.2370110143409</v>
      </c>
      <c r="F44" s="31">
        <f t="shared" si="2"/>
        <v>230.6229218299295</v>
      </c>
      <c r="G44" s="32"/>
      <c r="H44" s="31">
        <f>$C44/(1+H$2)^($B44-サマリー!$C$4)</f>
        <v>1190.3555629308753</v>
      </c>
      <c r="I44" s="31">
        <f>$C44/(1+I$2)^($B44-サマリー!$C$4)</f>
        <v>532.7541213447711</v>
      </c>
      <c r="J44" s="31">
        <f>$C44/(1+J$2)^($B44-サマリー!$C$4)</f>
        <v>242.154067921426</v>
      </c>
      <c r="K44" s="32"/>
      <c r="L44" s="31">
        <v>42</v>
      </c>
      <c r="M44" s="35">
        <v>800</v>
      </c>
      <c r="N44" s="31">
        <f>$M44/(1+N$2)^($B44-サマリー!$C$4)</f>
        <v>532.0024862260896</v>
      </c>
      <c r="O44" s="31">
        <f>$M44/(1+O$2)^($B44-サマリー!$C$4)</f>
        <v>238.102400601015</v>
      </c>
      <c r="P44" s="31">
        <f>$M44/(1+P$2)^($B44-サマリー!$C$4)</f>
        <v>108.22528175259262</v>
      </c>
      <c r="S44" s="5">
        <v>42</v>
      </c>
      <c r="T44" s="15">
        <v>0</v>
      </c>
      <c r="U44" s="15">
        <v>0</v>
      </c>
      <c r="V44" s="15">
        <v>5045992882.704278</v>
      </c>
      <c r="W44" s="15">
        <v>12035521961.147278</v>
      </c>
      <c r="X44" s="15">
        <v>32998861.15412432</v>
      </c>
      <c r="Y44" s="15">
        <v>147220467.00507584</v>
      </c>
      <c r="Z44" s="15">
        <v>6595121712.473003</v>
      </c>
      <c r="AA44" s="15">
        <v>863086708.6005375</v>
      </c>
    </row>
    <row r="45" spans="2:27" ht="13.5">
      <c r="B45" s="5">
        <v>43</v>
      </c>
      <c r="C45" s="34">
        <v>1747</v>
      </c>
      <c r="D45" s="31">
        <f t="shared" si="2"/>
        <v>1138.869159196376</v>
      </c>
      <c r="E45" s="31">
        <f t="shared" si="2"/>
        <v>490.1085091078014</v>
      </c>
      <c r="F45" s="31">
        <f t="shared" si="2"/>
        <v>214.3645886868246</v>
      </c>
      <c r="G45" s="32"/>
      <c r="H45" s="31">
        <f>$C45/(1+H$2)^($B45-サマリー!$C$4)</f>
        <v>1150.2578507883393</v>
      </c>
      <c r="I45" s="31">
        <f>$C45/(1+I$2)^($B45-サマリー!$C$4)</f>
        <v>504.81176438103546</v>
      </c>
      <c r="J45" s="31">
        <f>$C45/(1+J$2)^($B45-サマリー!$C$4)</f>
        <v>225.08281812116584</v>
      </c>
      <c r="K45" s="32"/>
      <c r="L45" s="31">
        <v>43</v>
      </c>
      <c r="M45" s="35">
        <v>800</v>
      </c>
      <c r="N45" s="31">
        <f>$M45/(1+N$2)^($B45-サマリー!$C$4)</f>
        <v>526.7351348773162</v>
      </c>
      <c r="O45" s="31">
        <f>$M45/(1+O$2)^($B45-サマリー!$C$4)</f>
        <v>231.1673792242864</v>
      </c>
      <c r="P45" s="31">
        <f>$M45/(1+P$2)^($B45-サマリー!$C$4)</f>
        <v>103.07169690723107</v>
      </c>
      <c r="S45" s="5">
        <v>43</v>
      </c>
      <c r="T45" s="15">
        <v>0</v>
      </c>
      <c r="U45" s="15">
        <v>0</v>
      </c>
      <c r="V45" s="15">
        <v>5297944927.006491</v>
      </c>
      <c r="W45" s="15">
        <v>11779564727.477808</v>
      </c>
      <c r="X45" s="15">
        <v>32998861.15412432</v>
      </c>
      <c r="Y45" s="15">
        <v>414057563.45177674</v>
      </c>
      <c r="Z45" s="15">
        <v>6428138625.943245</v>
      </c>
      <c r="AA45" s="15">
        <v>876228303.9545099</v>
      </c>
    </row>
    <row r="46" spans="2:27" ht="13.5">
      <c r="B46" s="5">
        <v>44</v>
      </c>
      <c r="C46" s="34">
        <v>1626</v>
      </c>
      <c r="D46" s="31">
        <f t="shared" si="2"/>
        <v>1049.4943256917416</v>
      </c>
      <c r="E46" s="31">
        <f t="shared" si="2"/>
        <v>442.8765183083818</v>
      </c>
      <c r="F46" s="31">
        <f t="shared" si="2"/>
        <v>190.01652967251442</v>
      </c>
      <c r="G46" s="32"/>
      <c r="H46" s="31">
        <f>$C46/(1+H$2)^($B46-サマリー!$C$4)</f>
        <v>1059.989268948659</v>
      </c>
      <c r="I46" s="31">
        <f>$C46/(1+I$2)^($B46-サマリー!$C$4)</f>
        <v>456.1628138576332</v>
      </c>
      <c r="J46" s="31">
        <f>$C46/(1+J$2)^($B46-サマリー!$C$4)</f>
        <v>199.51735615614012</v>
      </c>
      <c r="K46" s="32"/>
      <c r="L46" s="31">
        <v>44</v>
      </c>
      <c r="M46" s="35">
        <v>800</v>
      </c>
      <c r="N46" s="31">
        <f>$M46/(1+N$2)^($B46-サマリー!$C$4)</f>
        <v>521.5199355220955</v>
      </c>
      <c r="O46" s="31">
        <f>$M46/(1+O$2)^($B46-サマリー!$C$4)</f>
        <v>224.43434876144312</v>
      </c>
      <c r="P46" s="31">
        <f>$M46/(1+P$2)^($B46-サマリー!$C$4)</f>
        <v>98.16352086402958</v>
      </c>
      <c r="S46" s="5">
        <v>44</v>
      </c>
      <c r="T46" s="15">
        <v>0</v>
      </c>
      <c r="U46" s="15">
        <v>0</v>
      </c>
      <c r="V46" s="15">
        <v>3526123189.147517</v>
      </c>
      <c r="W46" s="15">
        <v>11720593240.749765</v>
      </c>
      <c r="X46" s="15">
        <v>32998861.15412432</v>
      </c>
      <c r="Y46" s="15">
        <v>1163041689.3401017</v>
      </c>
      <c r="Z46" s="15">
        <v>6282876414.053715</v>
      </c>
      <c r="AA46" s="15">
        <v>822137849.0195755</v>
      </c>
    </row>
    <row r="47" spans="2:27" ht="13.5">
      <c r="B47" s="5">
        <v>45</v>
      </c>
      <c r="C47" s="34">
        <v>1607</v>
      </c>
      <c r="D47" s="31">
        <f t="shared" si="2"/>
        <v>1026.961249367718</v>
      </c>
      <c r="E47" s="31">
        <f t="shared" si="2"/>
        <v>424.952868389621</v>
      </c>
      <c r="F47" s="31">
        <f t="shared" si="2"/>
        <v>178.85348982822623</v>
      </c>
      <c r="G47" s="32"/>
      <c r="H47" s="31">
        <f>$C47/(1+H$2)^($B47-サマリー!$C$4)</f>
        <v>1037.2308618613952</v>
      </c>
      <c r="I47" s="31">
        <f>$C47/(1+I$2)^($B47-サマリー!$C$4)</f>
        <v>437.70145444130964</v>
      </c>
      <c r="J47" s="31">
        <f>$C47/(1+J$2)^($B47-サマリー!$C$4)</f>
        <v>187.79616431963757</v>
      </c>
      <c r="K47" s="32"/>
      <c r="L47" s="31">
        <v>45</v>
      </c>
      <c r="M47" s="35">
        <v>800</v>
      </c>
      <c r="N47" s="31">
        <f>$M47/(1+N$2)^($B47-サマリー!$C$4)</f>
        <v>516.3563718040549</v>
      </c>
      <c r="O47" s="31">
        <f>$M47/(1+O$2)^($B47-サマリー!$C$4)</f>
        <v>217.89742598198364</v>
      </c>
      <c r="P47" s="31">
        <f>$M47/(1+P$2)^($B47-サマリー!$C$4)</f>
        <v>93.48906748955199</v>
      </c>
      <c r="S47" s="5">
        <v>45</v>
      </c>
      <c r="T47" s="15">
        <v>0</v>
      </c>
      <c r="U47" s="15">
        <v>0</v>
      </c>
      <c r="V47" s="15">
        <v>3911859636.4652734</v>
      </c>
      <c r="W47" s="15">
        <v>11638718469.708572</v>
      </c>
      <c r="X47" s="15">
        <v>32998861.15412432</v>
      </c>
      <c r="Y47" s="15">
        <v>2530351776.6497445</v>
      </c>
      <c r="Z47" s="15">
        <v>6160944270.4298115</v>
      </c>
      <c r="AA47" s="15">
        <v>905696437.1988854</v>
      </c>
    </row>
    <row r="48" spans="2:27" ht="13.5">
      <c r="B48" s="5">
        <v>46</v>
      </c>
      <c r="C48" s="34">
        <v>1603</v>
      </c>
      <c r="D48" s="31">
        <f t="shared" si="2"/>
        <v>1014.2624056488332</v>
      </c>
      <c r="E48" s="31">
        <f t="shared" si="2"/>
        <v>411.54865426656585</v>
      </c>
      <c r="F48" s="31">
        <f t="shared" si="2"/>
        <v>169.9126702786302</v>
      </c>
      <c r="G48" s="32"/>
      <c r="H48" s="31">
        <f>$C48/(1+H$2)^($B48-サマリー!$C$4)</f>
        <v>1024.4050297053218</v>
      </c>
      <c r="I48" s="31">
        <f>$C48/(1+I$2)^($B48-サマリー!$C$4)</f>
        <v>423.8951138945628</v>
      </c>
      <c r="J48" s="31">
        <f>$C48/(1+J$2)^($B48-サマリー!$C$4)</f>
        <v>178.4083037925617</v>
      </c>
      <c r="K48" s="32"/>
      <c r="L48" s="31">
        <v>46</v>
      </c>
      <c r="M48" s="35">
        <v>800</v>
      </c>
      <c r="N48" s="31">
        <f>$M48/(1+N$2)^($B48-サマリー!$C$4)</f>
        <v>511.24393247926224</v>
      </c>
      <c r="O48" s="31">
        <f>$M48/(1+O$2)^($B48-サマリー!$C$4)</f>
        <v>211.5508990116346</v>
      </c>
      <c r="P48" s="31">
        <f>$M48/(1+P$2)^($B48-サマリー!$C$4)</f>
        <v>89.03720713290664</v>
      </c>
      <c r="S48" s="5">
        <v>46</v>
      </c>
      <c r="T48" s="15">
        <v>0</v>
      </c>
      <c r="U48" s="15">
        <v>0</v>
      </c>
      <c r="V48" s="15">
        <v>10765046333.009527</v>
      </c>
      <c r="W48" s="15">
        <v>14233222880.851646</v>
      </c>
      <c r="X48" s="15">
        <v>32998861.15412432</v>
      </c>
      <c r="Y48" s="15">
        <v>2723578639.593913</v>
      </c>
      <c r="Z48" s="15">
        <v>5594743174.694174</v>
      </c>
      <c r="AA48" s="15">
        <v>1387742335.7304606</v>
      </c>
    </row>
    <row r="49" spans="2:27" ht="13.5">
      <c r="B49" s="5">
        <v>47</v>
      </c>
      <c r="C49" s="34">
        <v>1596</v>
      </c>
      <c r="D49" s="31">
        <f t="shared" si="2"/>
        <v>999.8349625488955</v>
      </c>
      <c r="E49" s="31">
        <f t="shared" si="2"/>
        <v>397.81698890395984</v>
      </c>
      <c r="F49" s="31">
        <f t="shared" si="2"/>
        <v>161.11494624049772</v>
      </c>
      <c r="G49" s="32"/>
      <c r="H49" s="31">
        <f>$C49/(1+H$2)^($B49-サマリー!$C$4)</f>
        <v>1009.8333121743842</v>
      </c>
      <c r="I49" s="31">
        <f>$C49/(1+I$2)^($B49-サマリー!$C$4)</f>
        <v>409.7514985710787</v>
      </c>
      <c r="J49" s="31">
        <f>$C49/(1+J$2)^($B49-サマリー!$C$4)</f>
        <v>169.17069355252266</v>
      </c>
      <c r="K49" s="32"/>
      <c r="L49" s="31">
        <v>47</v>
      </c>
      <c r="M49" s="35">
        <v>800</v>
      </c>
      <c r="N49" s="31">
        <f>$M49/(1+N$2)^($B49-サマリー!$C$4)</f>
        <v>506.1821113656061</v>
      </c>
      <c r="O49" s="31">
        <f>$M49/(1+O$2)^($B49-サマリー!$C$4)</f>
        <v>205.3892223413928</v>
      </c>
      <c r="P49" s="31">
        <f>$M49/(1+P$2)^($B49-サマリー!$C$4)</f>
        <v>84.79734012657778</v>
      </c>
      <c r="S49" s="5">
        <v>47</v>
      </c>
      <c r="T49" s="15">
        <v>0</v>
      </c>
      <c r="U49" s="15">
        <v>0</v>
      </c>
      <c r="V49" s="15">
        <v>18926719879.234344</v>
      </c>
      <c r="W49" s="15">
        <v>14524028634.890331</v>
      </c>
      <c r="X49" s="15">
        <v>32998861.15412432</v>
      </c>
      <c r="Y49" s="15">
        <v>414057563.45177674</v>
      </c>
      <c r="Z49" s="15">
        <v>5495560575.140351</v>
      </c>
      <c r="AA49" s="15">
        <v>1694890246.93653</v>
      </c>
    </row>
    <row r="50" spans="2:27" ht="13.5">
      <c r="B50" s="5">
        <v>48</v>
      </c>
      <c r="C50" s="34">
        <v>2094</v>
      </c>
      <c r="D50" s="31">
        <f t="shared" si="2"/>
        <v>1298.8252882065228</v>
      </c>
      <c r="E50" s="31">
        <f t="shared" si="2"/>
        <v>506.7454891871012</v>
      </c>
      <c r="F50" s="31">
        <f t="shared" si="2"/>
        <v>201.3215762188819</v>
      </c>
      <c r="G50" s="32"/>
      <c r="H50" s="31">
        <f>$C50/(1+H$2)^($B50-サマリー!$C$4)</f>
        <v>1311.8135410885886</v>
      </c>
      <c r="I50" s="31">
        <f>$C50/(1+I$2)^($B50-サマリー!$C$4)</f>
        <v>521.9478538627142</v>
      </c>
      <c r="J50" s="31">
        <f>$C50/(1+J$2)^($B50-サマリー!$C$4)</f>
        <v>211.38765502982596</v>
      </c>
      <c r="K50" s="32"/>
      <c r="L50" s="31">
        <v>48</v>
      </c>
      <c r="M50" s="35">
        <v>800</v>
      </c>
      <c r="N50" s="31">
        <f>$M50/(1+N$2)^($B50-サマリー!$C$4)</f>
        <v>501.1704072926795</v>
      </c>
      <c r="O50" s="31">
        <f>$M50/(1+O$2)^($B50-サマリー!$C$4)</f>
        <v>199.40701198193474</v>
      </c>
      <c r="P50" s="31">
        <f>$M50/(1+P$2)^($B50-サマリー!$C$4)</f>
        <v>80.75937154912167</v>
      </c>
      <c r="S50" s="5">
        <v>48</v>
      </c>
      <c r="T50" s="15">
        <v>0</v>
      </c>
      <c r="U50" s="15">
        <v>0</v>
      </c>
      <c r="V50" s="15">
        <v>14202798283.301855</v>
      </c>
      <c r="W50" s="15">
        <v>14524028634.890331</v>
      </c>
      <c r="X50" s="15">
        <v>32998861.15412432</v>
      </c>
      <c r="Y50" s="15">
        <v>147220467.00507584</v>
      </c>
      <c r="Z50" s="15">
        <v>5460244155.795685</v>
      </c>
      <c r="AA50" s="15">
        <v>1445352312.3175693</v>
      </c>
    </row>
    <row r="51" spans="2:27" ht="13.5">
      <c r="B51" s="5">
        <v>49</v>
      </c>
      <c r="C51" s="34">
        <v>1327</v>
      </c>
      <c r="D51" s="31">
        <f t="shared" si="2"/>
        <v>814.936195565858</v>
      </c>
      <c r="E51" s="31">
        <f t="shared" si="2"/>
        <v>311.77903772743366</v>
      </c>
      <c r="F51" s="31">
        <f t="shared" si="2"/>
        <v>121.5053129769665</v>
      </c>
      <c r="G51" s="32"/>
      <c r="H51" s="31">
        <f>$C51/(1+H$2)^($B51-サマリー!$C$4)</f>
        <v>823.0855575215166</v>
      </c>
      <c r="I51" s="31">
        <f>$C51/(1+I$2)^($B51-サマリー!$C$4)</f>
        <v>321.1324088592566</v>
      </c>
      <c r="J51" s="31">
        <f>$C51/(1+J$2)^($B51-サマリー!$C$4)</f>
        <v>127.58057862581482</v>
      </c>
      <c r="K51" s="32"/>
      <c r="L51" s="31">
        <v>49</v>
      </c>
      <c r="M51" s="32"/>
      <c r="N51" s="31">
        <f>$M51/(1+N$2)^($B51-サマリー!$C$4)</f>
        <v>0</v>
      </c>
      <c r="O51" s="31">
        <f>$M51/(1+O$2)^($B51-サマリー!$C$4)</f>
        <v>0</v>
      </c>
      <c r="P51" s="31">
        <f>$M51/(1+P$2)^($B51-サマリー!$C$4)</f>
        <v>0</v>
      </c>
      <c r="S51" s="5">
        <v>49</v>
      </c>
      <c r="T51" s="15">
        <v>0</v>
      </c>
      <c r="U51" s="15">
        <v>0</v>
      </c>
      <c r="V51" s="15">
        <v>14829991184.585728</v>
      </c>
      <c r="W51" s="15">
        <v>16411850459.120377</v>
      </c>
      <c r="X51" s="15">
        <v>47485316.70446043</v>
      </c>
      <c r="Y51" s="15">
        <v>984536873.0964476</v>
      </c>
      <c r="Z51" s="15">
        <v>5256096862.54406</v>
      </c>
      <c r="AA51" s="15">
        <v>1613693191.6753497</v>
      </c>
    </row>
    <row r="52" spans="2:27" ht="13.5">
      <c r="B52" s="5">
        <v>50</v>
      </c>
      <c r="C52" s="34">
        <v>1089</v>
      </c>
      <c r="D52" s="31">
        <f t="shared" si="2"/>
        <v>662.1542800862657</v>
      </c>
      <c r="E52" s="31">
        <f t="shared" si="2"/>
        <v>248.4086098910421</v>
      </c>
      <c r="F52" s="31">
        <f t="shared" si="2"/>
        <v>94.96485867292246</v>
      </c>
      <c r="G52" s="32"/>
      <c r="H52" s="31">
        <f>$C52/(1+H$2)^($B52-サマリー!$C$4)</f>
        <v>668.7758228871285</v>
      </c>
      <c r="I52" s="31">
        <f>$C52/(1+I$2)^($B52-サマリー!$C$4)</f>
        <v>255.86086818777335</v>
      </c>
      <c r="J52" s="31">
        <f>$C52/(1+J$2)^($B52-サマリー!$C$4)</f>
        <v>99.71310160656859</v>
      </c>
      <c r="K52" s="32"/>
      <c r="L52" s="31">
        <v>50</v>
      </c>
      <c r="M52" s="32"/>
      <c r="N52" s="31">
        <f>$M52/(1+N$2)^($B52-サマリー!$C$4)</f>
        <v>0</v>
      </c>
      <c r="O52" s="31">
        <f>$M52/(1+O$2)^($B52-サマリー!$C$4)</f>
        <v>0</v>
      </c>
      <c r="P52" s="31">
        <f>$M52/(1+P$2)^($B52-サマリー!$C$4)</f>
        <v>0</v>
      </c>
      <c r="S52" s="5">
        <v>50</v>
      </c>
      <c r="T52" s="15">
        <v>0</v>
      </c>
      <c r="U52" s="15">
        <v>0</v>
      </c>
      <c r="V52" s="15">
        <v>17992643422.585342</v>
      </c>
      <c r="W52" s="15">
        <v>16189709588.018635</v>
      </c>
      <c r="X52" s="15">
        <v>47485316.70446043</v>
      </c>
      <c r="Y52" s="15">
        <v>423258842.6395929</v>
      </c>
      <c r="Z52" s="15">
        <v>5159656016.492333</v>
      </c>
      <c r="AA52" s="15">
        <v>1732654858.4974008</v>
      </c>
    </row>
    <row r="53" spans="2:27" ht="13.5">
      <c r="B53" s="5">
        <v>51</v>
      </c>
      <c r="C53" s="34">
        <v>510</v>
      </c>
      <c r="D53" s="31">
        <f t="shared" si="2"/>
        <v>307.02950553600414</v>
      </c>
      <c r="E53" s="31">
        <f t="shared" si="2"/>
        <v>112.9462239735675</v>
      </c>
      <c r="F53" s="31">
        <f t="shared" si="2"/>
        <v>42.35609595801343</v>
      </c>
      <c r="G53" s="32"/>
      <c r="H53" s="31">
        <f>$C53/(1+H$2)^($B53-サマリー!$C$4)</f>
        <v>310.0998005913641</v>
      </c>
      <c r="I53" s="31">
        <f>$C53/(1+I$2)^($B53-サマリー!$C$4)</f>
        <v>116.33461069277453</v>
      </c>
      <c r="J53" s="31">
        <f>$C53/(1+J$2)^($B53-サマリー!$C$4)</f>
        <v>44.4739007559141</v>
      </c>
      <c r="K53" s="32"/>
      <c r="L53" s="31">
        <v>51</v>
      </c>
      <c r="M53" s="32"/>
      <c r="N53" s="31">
        <f>$M53/(1+N$2)^($B53-サマリー!$C$4)</f>
        <v>0</v>
      </c>
      <c r="O53" s="31">
        <f>$M53/(1+O$2)^($B53-サマリー!$C$4)</f>
        <v>0</v>
      </c>
      <c r="P53" s="31">
        <f>$M53/(1+P$2)^($B53-サマリー!$C$4)</f>
        <v>0</v>
      </c>
      <c r="S53" s="5">
        <v>51</v>
      </c>
      <c r="T53" s="15">
        <v>0</v>
      </c>
      <c r="U53" s="15">
        <v>0</v>
      </c>
      <c r="V53" s="15">
        <v>7172488546.97517</v>
      </c>
      <c r="W53" s="15">
        <v>16252278343.9666</v>
      </c>
      <c r="X53" s="15">
        <v>47485316.70446043</v>
      </c>
      <c r="Y53" s="15">
        <v>966134314.7208126</v>
      </c>
      <c r="Z53" s="15">
        <v>5789746086.699179</v>
      </c>
      <c r="AA53" s="15">
        <v>1221919326.1183515</v>
      </c>
    </row>
    <row r="54" spans="2:27" ht="13.5">
      <c r="B54" s="5">
        <v>52</v>
      </c>
      <c r="C54" s="34">
        <v>1146</v>
      </c>
      <c r="D54" s="31">
        <f t="shared" si="2"/>
        <v>683.0825341569806</v>
      </c>
      <c r="E54" s="31">
        <f t="shared" si="2"/>
        <v>246.40466909139226</v>
      </c>
      <c r="F54" s="31">
        <f t="shared" si="2"/>
        <v>90.6444182406786</v>
      </c>
      <c r="G54" s="32"/>
      <c r="H54" s="31">
        <f>$C54/(1+H$2)^($B54-サマリー!$C$4)</f>
        <v>689.9133594985504</v>
      </c>
      <c r="I54" s="31">
        <f>$C54/(1+I$2)^($B54-サマリー!$C$4)</f>
        <v>253.79680916413403</v>
      </c>
      <c r="J54" s="31">
        <f>$C54/(1+J$2)^($B54-サマリー!$C$4)</f>
        <v>95.17663915271253</v>
      </c>
      <c r="K54" s="32"/>
      <c r="L54" s="31">
        <v>52</v>
      </c>
      <c r="M54" s="32"/>
      <c r="N54" s="31">
        <f>$M54/(1+N$2)^($B54-サマリー!$C$4)</f>
        <v>0</v>
      </c>
      <c r="O54" s="31">
        <f>$M54/(1+O$2)^($B54-サマリー!$C$4)</f>
        <v>0</v>
      </c>
      <c r="P54" s="31">
        <f>$M54/(1+P$2)^($B54-サマリー!$C$4)</f>
        <v>0</v>
      </c>
      <c r="S54" s="5">
        <v>52</v>
      </c>
      <c r="T54" s="15">
        <v>0</v>
      </c>
      <c r="U54" s="15">
        <v>0</v>
      </c>
      <c r="V54" s="15">
        <v>37002066109.08719</v>
      </c>
      <c r="W54" s="15">
        <v>16247663733.630226</v>
      </c>
      <c r="X54" s="15">
        <v>47485316.70446043</v>
      </c>
      <c r="Y54" s="15">
        <v>147220467.00507584</v>
      </c>
      <c r="Z54" s="15">
        <v>5693476824.449999</v>
      </c>
      <c r="AA54" s="15">
        <v>2672221781.3213496</v>
      </c>
    </row>
    <row r="55" spans="2:27" ht="13.5">
      <c r="B55" s="5">
        <v>53</v>
      </c>
      <c r="C55" s="34">
        <v>1245</v>
      </c>
      <c r="D55" s="31">
        <f t="shared" si="2"/>
        <v>734.7448335367451</v>
      </c>
      <c r="E55" s="31">
        <f t="shared" si="2"/>
        <v>259.8941129287038</v>
      </c>
      <c r="F55" s="31">
        <f t="shared" si="2"/>
        <v>93.78567332306562</v>
      </c>
      <c r="G55" s="32"/>
      <c r="H55" s="31">
        <f>$C55/(1+H$2)^($B55-サマリー!$C$4)</f>
        <v>742.0922818721124</v>
      </c>
      <c r="I55" s="31">
        <f>$C55/(1+I$2)^($B55-サマリー!$C$4)</f>
        <v>267.6909363165649</v>
      </c>
      <c r="J55" s="31">
        <f>$C55/(1+J$2)^($B55-サマリー!$C$4)</f>
        <v>98.4749569892189</v>
      </c>
      <c r="K55" s="32"/>
      <c r="L55" s="31">
        <v>53</v>
      </c>
      <c r="M55" s="32"/>
      <c r="N55" s="31">
        <f>$M55/(1+N$2)^($B55-サマリー!$C$4)</f>
        <v>0</v>
      </c>
      <c r="O55" s="31">
        <f>$M55/(1+O$2)^($B55-サマリー!$C$4)</f>
        <v>0</v>
      </c>
      <c r="P55" s="31">
        <f>$M55/(1+P$2)^($B55-サマリー!$C$4)</f>
        <v>0</v>
      </c>
      <c r="S55" s="5">
        <v>53</v>
      </c>
      <c r="T55" s="15">
        <v>0</v>
      </c>
      <c r="U55" s="15">
        <v>0</v>
      </c>
      <c r="V55" s="15">
        <v>7868234310.353014</v>
      </c>
      <c r="W55" s="15">
        <v>16244564561.96819</v>
      </c>
      <c r="X55" s="15">
        <v>47485316.70446043</v>
      </c>
      <c r="Y55" s="15">
        <v>414057563.45177674</v>
      </c>
      <c r="Z55" s="15">
        <v>5996393989.522982</v>
      </c>
      <c r="AA55" s="15">
        <v>1228717087.6238718</v>
      </c>
    </row>
    <row r="56" spans="2:27" ht="13.5">
      <c r="B56" s="5">
        <v>54</v>
      </c>
      <c r="C56" s="34">
        <v>1226</v>
      </c>
      <c r="D56" s="31">
        <f t="shared" si="2"/>
        <v>716.3681783896371</v>
      </c>
      <c r="E56" s="31">
        <f t="shared" si="2"/>
        <v>248.47364795148818</v>
      </c>
      <c r="F56" s="31">
        <f t="shared" si="2"/>
        <v>87.95657716127631</v>
      </c>
      <c r="G56" s="32"/>
      <c r="H56" s="31">
        <f>$C56/(1+H$2)^($B56-サマリー!$C$4)</f>
        <v>723.5318601735337</v>
      </c>
      <c r="I56" s="31">
        <f>$C56/(1+I$2)^($B56-サマリー!$C$4)</f>
        <v>255.92785739003284</v>
      </c>
      <c r="J56" s="31">
        <f>$C56/(1+J$2)^($B56-サマリー!$C$4)</f>
        <v>92.35440601934013</v>
      </c>
      <c r="K56" s="32"/>
      <c r="L56" s="31">
        <v>54</v>
      </c>
      <c r="M56" s="32"/>
      <c r="N56" s="31">
        <f>$M56/(1+N$2)^($B56-サマリー!$C$4)</f>
        <v>0</v>
      </c>
      <c r="O56" s="31">
        <f>$M56/(1+O$2)^($B56-サマリー!$C$4)</f>
        <v>0</v>
      </c>
      <c r="P56" s="31">
        <f>$M56/(1+P$2)^($B56-サマリー!$C$4)</f>
        <v>0</v>
      </c>
      <c r="S56" s="5">
        <v>54</v>
      </c>
      <c r="T56" s="15">
        <v>0</v>
      </c>
      <c r="U56" s="15">
        <v>0</v>
      </c>
      <c r="V56" s="15">
        <v>10622483285.33165</v>
      </c>
      <c r="W56" s="15">
        <v>16035327856.350906</v>
      </c>
      <c r="X56" s="15">
        <v>47485316.70446043</v>
      </c>
      <c r="Y56" s="15">
        <v>1457482623.3502545</v>
      </c>
      <c r="Z56" s="15">
        <v>5860558360.420597</v>
      </c>
      <c r="AA56" s="15">
        <v>1408138954.086863</v>
      </c>
    </row>
    <row r="57" spans="2:27" ht="13.5">
      <c r="B57" s="5">
        <v>55</v>
      </c>
      <c r="C57" s="34">
        <v>1068</v>
      </c>
      <c r="D57" s="31">
        <f t="shared" si="2"/>
        <v>617.867987757121</v>
      </c>
      <c r="E57" s="31">
        <f t="shared" si="2"/>
        <v>210.14733842172774</v>
      </c>
      <c r="F57" s="31">
        <f t="shared" si="2"/>
        <v>72.97259722538887</v>
      </c>
      <c r="G57" s="32"/>
      <c r="H57" s="31">
        <f>$C57/(1+H$2)^($B57-サマリー!$C$4)</f>
        <v>624.0466676346921</v>
      </c>
      <c r="I57" s="31">
        <f>$C57/(1+I$2)^($B57-サマリー!$C$4)</f>
        <v>216.45175857437957</v>
      </c>
      <c r="J57" s="31">
        <f>$C57/(1+J$2)^($B57-サマリー!$C$4)</f>
        <v>76.62122708665832</v>
      </c>
      <c r="K57" s="32"/>
      <c r="L57" s="31">
        <v>55</v>
      </c>
      <c r="M57" s="32"/>
      <c r="N57" s="31">
        <f>$M57/(1+N$2)^($B57-サマリー!$C$4)</f>
        <v>0</v>
      </c>
      <c r="O57" s="31">
        <f>$M57/(1+O$2)^($B57-サマリー!$C$4)</f>
        <v>0</v>
      </c>
      <c r="P57" s="31">
        <f>$M57/(1+P$2)^($B57-サマリー!$C$4)</f>
        <v>0</v>
      </c>
      <c r="S57" s="5">
        <v>55</v>
      </c>
      <c r="T57" s="15">
        <v>0</v>
      </c>
      <c r="U57" s="15">
        <v>0</v>
      </c>
      <c r="V57" s="15">
        <v>44085755683.36456</v>
      </c>
      <c r="W57" s="15">
        <v>16042046304.786243</v>
      </c>
      <c r="X57" s="15">
        <v>663845886.7727033</v>
      </c>
      <c r="Y57" s="15">
        <v>4370607614.213201</v>
      </c>
      <c r="Z57" s="15">
        <v>5990965105.741072</v>
      </c>
      <c r="AA57" s="15">
        <v>3258112774.4568343</v>
      </c>
    </row>
    <row r="58" spans="2:27" ht="13.5">
      <c r="B58" s="5">
        <v>56</v>
      </c>
      <c r="C58" s="34">
        <v>996</v>
      </c>
      <c r="D58" s="31">
        <f t="shared" si="2"/>
        <v>570.5088773372014</v>
      </c>
      <c r="E58" s="31">
        <f t="shared" si="2"/>
        <v>190.2719438093532</v>
      </c>
      <c r="F58" s="31">
        <f t="shared" si="2"/>
        <v>64.81247265604362</v>
      </c>
      <c r="G58" s="32"/>
      <c r="H58" s="31">
        <f>$C58/(1+H$2)^($B58-サマリー!$C$4)</f>
        <v>576.2139661105736</v>
      </c>
      <c r="I58" s="31">
        <f>$C58/(1+I$2)^($B58-サマリー!$C$4)</f>
        <v>195.98010212363374</v>
      </c>
      <c r="J58" s="31">
        <f>$C58/(1+J$2)^($B58-サマリー!$C$4)</f>
        <v>68.0530962888458</v>
      </c>
      <c r="K58" s="32"/>
      <c r="L58" s="31">
        <v>56</v>
      </c>
      <c r="M58" s="32"/>
      <c r="N58" s="31">
        <f>$M58/(1+N$2)^($B58-サマリー!$C$4)</f>
        <v>0</v>
      </c>
      <c r="O58" s="31">
        <f>$M58/(1+O$2)^($B58-サマリー!$C$4)</f>
        <v>0</v>
      </c>
      <c r="P58" s="31">
        <f>$M58/(1+P$2)^($B58-サマリー!$C$4)</f>
        <v>0</v>
      </c>
      <c r="S58" s="5">
        <v>56</v>
      </c>
      <c r="T58" s="15">
        <v>0</v>
      </c>
      <c r="U58" s="15">
        <v>0</v>
      </c>
      <c r="V58" s="15">
        <v>12860752900.839283</v>
      </c>
      <c r="W58" s="15">
        <v>16122815188.604134</v>
      </c>
      <c r="X58" s="15">
        <v>47485316.70446043</v>
      </c>
      <c r="Y58" s="15">
        <v>2723578639.593913</v>
      </c>
      <c r="Z58" s="15">
        <v>6003850258.685437</v>
      </c>
      <c r="AA58" s="15">
        <v>1587731602.2870884</v>
      </c>
    </row>
    <row r="59" spans="2:27" ht="13.5">
      <c r="B59" s="5">
        <v>57</v>
      </c>
      <c r="C59" s="34">
        <v>962</v>
      </c>
      <c r="D59" s="31">
        <f t="shared" si="2"/>
        <v>545.5778957397786</v>
      </c>
      <c r="E59" s="31">
        <f t="shared" si="2"/>
        <v>178.42399690470398</v>
      </c>
      <c r="F59" s="31">
        <f t="shared" si="2"/>
        <v>59.61904637130805</v>
      </c>
      <c r="G59" s="32"/>
      <c r="H59" s="31">
        <f>$C59/(1+H$2)^($B59-サマリー!$C$4)</f>
        <v>551.0336746971764</v>
      </c>
      <c r="I59" s="31">
        <f>$C59/(1+I$2)^($B59-サマリー!$C$4)</f>
        <v>183.77671681184515</v>
      </c>
      <c r="J59" s="31">
        <f>$C59/(1+J$2)^($B59-サマリー!$C$4)</f>
        <v>62.59999868987346</v>
      </c>
      <c r="K59" s="32"/>
      <c r="L59" s="31">
        <v>57</v>
      </c>
      <c r="M59" s="32"/>
      <c r="N59" s="31">
        <f>$M59/(1+N$2)^($B59-サマリー!$C$4)</f>
        <v>0</v>
      </c>
      <c r="O59" s="31">
        <f>$M59/(1+O$2)^($B59-サマリー!$C$4)</f>
        <v>0</v>
      </c>
      <c r="P59" s="31">
        <f>$M59/(1+P$2)^($B59-サマリー!$C$4)</f>
        <v>0</v>
      </c>
      <c r="S59" s="5">
        <v>57</v>
      </c>
      <c r="T59" s="15">
        <v>0</v>
      </c>
      <c r="U59" s="15">
        <v>0</v>
      </c>
      <c r="V59" s="15">
        <v>15665737536.749374</v>
      </c>
      <c r="W59" s="15">
        <v>16076435566.075476</v>
      </c>
      <c r="X59" s="15">
        <v>47485316.70446043</v>
      </c>
      <c r="Y59" s="15">
        <v>414057563.45177674</v>
      </c>
      <c r="Z59" s="15">
        <v>5824846871.649837</v>
      </c>
      <c r="AA59" s="15">
        <v>1610185799.1490536</v>
      </c>
    </row>
    <row r="60" spans="2:27" ht="13.5">
      <c r="B60" s="5">
        <v>58</v>
      </c>
      <c r="C60" s="34">
        <v>980</v>
      </c>
      <c r="D60" s="31">
        <f t="shared" si="2"/>
        <v>550.2833801537463</v>
      </c>
      <c r="E60" s="31">
        <f t="shared" si="2"/>
        <v>176.46843849444917</v>
      </c>
      <c r="F60" s="31">
        <f t="shared" si="2"/>
        <v>57.8424566318997</v>
      </c>
      <c r="G60" s="32"/>
      <c r="H60" s="31">
        <f>$C60/(1+H$2)^($B60-サマリー!$C$4)</f>
        <v>555.7862139552838</v>
      </c>
      <c r="I60" s="31">
        <f>$C60/(1+I$2)^($B60-サマリー!$C$4)</f>
        <v>181.76249164928265</v>
      </c>
      <c r="J60" s="31">
        <f>$C60/(1+J$2)^($B60-サマリー!$C$4)</f>
        <v>60.73457946349469</v>
      </c>
      <c r="K60" s="32"/>
      <c r="L60" s="31">
        <v>58</v>
      </c>
      <c r="M60" s="32"/>
      <c r="N60" s="31">
        <f>$M60/(1+N$2)^($B60-サマリー!$C$4)</f>
        <v>0</v>
      </c>
      <c r="O60" s="31">
        <f>$M60/(1+O$2)^($B60-サマリー!$C$4)</f>
        <v>0</v>
      </c>
      <c r="P60" s="31">
        <f>$M60/(1+P$2)^($B60-サマリー!$C$4)</f>
        <v>0</v>
      </c>
      <c r="S60" s="5">
        <v>58</v>
      </c>
      <c r="T60" s="15">
        <v>0</v>
      </c>
      <c r="U60" s="15">
        <v>0</v>
      </c>
      <c r="V60" s="15">
        <v>15079877032.640043</v>
      </c>
      <c r="W60" s="15">
        <v>16076240713.889442</v>
      </c>
      <c r="X60" s="15">
        <v>47485316.70446043</v>
      </c>
      <c r="Y60" s="15">
        <v>147220467.00507584</v>
      </c>
      <c r="Z60" s="15">
        <v>5649709557.204581</v>
      </c>
      <c r="AA60" s="15">
        <v>1567541176.5119505</v>
      </c>
    </row>
    <row r="61" spans="2:27" ht="13.5">
      <c r="B61" s="5">
        <v>59</v>
      </c>
      <c r="C61" s="34">
        <v>1096</v>
      </c>
      <c r="D61" s="31">
        <f t="shared" si="2"/>
        <v>609.3257068584625</v>
      </c>
      <c r="E61" s="31">
        <f t="shared" si="2"/>
        <v>191.6082906577336</v>
      </c>
      <c r="F61" s="31">
        <f t="shared" si="2"/>
        <v>61.60868072746557</v>
      </c>
      <c r="G61" s="32"/>
      <c r="H61" s="31">
        <f>$C61/(1+H$2)^($B61-サマリー!$C$4)</f>
        <v>615.4189639270469</v>
      </c>
      <c r="I61" s="31">
        <f>$C61/(1+I$2)^($B61-サマリー!$C$4)</f>
        <v>197.35653937746562</v>
      </c>
      <c r="J61" s="31">
        <f>$C61/(1+J$2)^($B61-サマリー!$C$4)</f>
        <v>64.68911476383884</v>
      </c>
      <c r="K61" s="32"/>
      <c r="L61" s="31">
        <v>59</v>
      </c>
      <c r="M61" s="32"/>
      <c r="N61" s="31">
        <f>$M61/(1+N$2)^($B61-サマリー!$C$4)</f>
        <v>0</v>
      </c>
      <c r="O61" s="31">
        <f>$M61/(1+O$2)^($B61-サマリー!$C$4)</f>
        <v>0</v>
      </c>
      <c r="P61" s="31">
        <f>$M61/(1+P$2)^($B61-サマリー!$C$4)</f>
        <v>0</v>
      </c>
      <c r="S61" s="5">
        <v>59</v>
      </c>
      <c r="T61" s="15">
        <v>0</v>
      </c>
      <c r="U61" s="15">
        <v>0</v>
      </c>
      <c r="V61" s="15">
        <v>38047443402.64466</v>
      </c>
      <c r="W61" s="15">
        <v>16073006733.275335</v>
      </c>
      <c r="X61" s="15">
        <v>89861294.58567865</v>
      </c>
      <c r="Y61" s="15">
        <v>984536873.0964476</v>
      </c>
      <c r="Z61" s="15">
        <v>5480802037.483222</v>
      </c>
      <c r="AA61" s="15">
        <v>2759742415.180108</v>
      </c>
    </row>
    <row r="62" spans="2:27" ht="13.5">
      <c r="B62" s="5">
        <v>60</v>
      </c>
      <c r="C62" s="34">
        <v>994</v>
      </c>
      <c r="D62" s="31">
        <f t="shared" si="2"/>
        <v>547.1469182421331</v>
      </c>
      <c r="E62" s="31">
        <f t="shared" si="2"/>
        <v>168.7146914763192</v>
      </c>
      <c r="F62" s="31">
        <f t="shared" si="2"/>
        <v>53.21431060401528</v>
      </c>
      <c r="G62" s="32"/>
      <c r="H62" s="31">
        <f>$C62/(1+H$2)^($B62-サマリー!$C$4)</f>
        <v>552.6183874245545</v>
      </c>
      <c r="I62" s="31">
        <f>$C62/(1+I$2)^($B62-サマリー!$C$4)</f>
        <v>173.77613222060876</v>
      </c>
      <c r="J62" s="31">
        <f>$C62/(1+J$2)^($B62-サマリー!$C$4)</f>
        <v>55.875026134216036</v>
      </c>
      <c r="K62" s="32"/>
      <c r="L62" s="31">
        <v>60</v>
      </c>
      <c r="M62" s="32"/>
      <c r="N62" s="31">
        <f>$M62/(1+N$2)^($B62-サマリー!$C$4)</f>
        <v>0</v>
      </c>
      <c r="O62" s="31">
        <f>$M62/(1+O$2)^($B62-サマリー!$C$4)</f>
        <v>0</v>
      </c>
      <c r="P62" s="31">
        <f>$M62/(1+P$2)^($B62-サマリー!$C$4)</f>
        <v>0</v>
      </c>
      <c r="S62" s="5">
        <v>60</v>
      </c>
      <c r="T62" s="15">
        <v>0</v>
      </c>
      <c r="U62" s="15">
        <v>0</v>
      </c>
      <c r="V62" s="15">
        <v>24153581745.807632</v>
      </c>
      <c r="W62" s="15">
        <v>14754486035.54415</v>
      </c>
      <c r="X62" s="15">
        <v>44158549.096947774</v>
      </c>
      <c r="Y62" s="15">
        <v>423258842.6395929</v>
      </c>
      <c r="Z62" s="15">
        <v>5676775456.799038</v>
      </c>
      <c r="AA62" s="15">
        <v>1968774258.6544182</v>
      </c>
    </row>
    <row r="63" spans="2:27" ht="13.5">
      <c r="B63" s="5">
        <v>61</v>
      </c>
      <c r="C63" s="34">
        <v>792</v>
      </c>
      <c r="D63" s="31">
        <f aca="true" t="shared" si="3" ref="D63:F82">$C63/(1+D$2)^$B63</f>
        <v>431.639698834362</v>
      </c>
      <c r="E63" s="31">
        <f t="shared" si="3"/>
        <v>130.51321096408043</v>
      </c>
      <c r="F63" s="31">
        <f t="shared" si="3"/>
        <v>40.38108076878422</v>
      </c>
      <c r="G63" s="32"/>
      <c r="H63" s="31">
        <f>$C63/(1+H$2)^($B63-サマリー!$C$4)</f>
        <v>435.95609582270566</v>
      </c>
      <c r="I63" s="31">
        <f>$C63/(1+I$2)^($B63-サマリー!$C$4)</f>
        <v>134.4286072930028</v>
      </c>
      <c r="J63" s="31">
        <f>$C63/(1+J$2)^($B63-サマリー!$C$4)</f>
        <v>42.40013480722344</v>
      </c>
      <c r="K63" s="32"/>
      <c r="L63" s="31">
        <v>61</v>
      </c>
      <c r="M63" s="32"/>
      <c r="N63" s="31">
        <f>$M63/(1+N$2)^($B63-サマリー!$C$4)</f>
        <v>0</v>
      </c>
      <c r="O63" s="31">
        <f>$M63/(1+O$2)^($B63-サマリー!$C$4)</f>
        <v>0</v>
      </c>
      <c r="P63" s="31">
        <f>$M63/(1+P$2)^($B63-サマリー!$C$4)</f>
        <v>0</v>
      </c>
      <c r="S63" s="5">
        <v>61</v>
      </c>
      <c r="T63" s="15">
        <v>0</v>
      </c>
      <c r="U63" s="15">
        <v>0</v>
      </c>
      <c r="V63" s="15">
        <v>2414820021.8939443</v>
      </c>
      <c r="W63" s="15">
        <v>14850093300.463</v>
      </c>
      <c r="X63" s="15">
        <v>45975206.852604814</v>
      </c>
      <c r="Y63" s="15">
        <v>966134314.7208126</v>
      </c>
      <c r="Z63" s="15">
        <v>6363477392.320285</v>
      </c>
      <c r="AA63" s="15">
        <v>913851142.1965177</v>
      </c>
    </row>
    <row r="64" spans="2:27" ht="13.5">
      <c r="B64" s="5">
        <v>62</v>
      </c>
      <c r="C64" s="34">
        <v>550</v>
      </c>
      <c r="D64" s="31">
        <f t="shared" si="3"/>
        <v>296.7819711457384</v>
      </c>
      <c r="E64" s="31">
        <f t="shared" si="3"/>
        <v>87.99434396175864</v>
      </c>
      <c r="F64" s="31">
        <f t="shared" si="3"/>
        <v>26.707064000518674</v>
      </c>
      <c r="G64" s="32"/>
      <c r="H64" s="31">
        <f>$C64/(1+H$2)^($B64-サマリー!$C$4)</f>
        <v>299.7497908571958</v>
      </c>
      <c r="I64" s="31">
        <f>$C64/(1+I$2)^($B64-サマリー!$C$4)</f>
        <v>90.6341742806114</v>
      </c>
      <c r="J64" s="31">
        <f>$C64/(1+J$2)^($B64-サマリー!$C$4)</f>
        <v>28.042417200544598</v>
      </c>
      <c r="K64" s="32"/>
      <c r="L64" s="31">
        <v>62</v>
      </c>
      <c r="M64" s="32"/>
      <c r="N64" s="31">
        <f>$M64/(1+N$2)^($B64-サマリー!$C$4)</f>
        <v>0</v>
      </c>
      <c r="O64" s="31">
        <f>$M64/(1+O$2)^($B64-サマリー!$C$4)</f>
        <v>0</v>
      </c>
      <c r="P64" s="31">
        <f>$M64/(1+P$2)^($B64-サマリー!$C$4)</f>
        <v>0</v>
      </c>
      <c r="S64" s="5">
        <v>62</v>
      </c>
      <c r="T64" s="15">
        <v>0</v>
      </c>
      <c r="U64" s="15">
        <v>0</v>
      </c>
      <c r="V64" s="15">
        <v>3296279889.78782</v>
      </c>
      <c r="W64" s="15">
        <v>16384331567.188763</v>
      </c>
      <c r="X64" s="15">
        <v>29293820.449453525</v>
      </c>
      <c r="Y64" s="15">
        <v>147220467.00507584</v>
      </c>
      <c r="Z64" s="15">
        <v>6056643995.121509</v>
      </c>
      <c r="AA64" s="15">
        <v>992856287.2215554</v>
      </c>
    </row>
    <row r="65" spans="2:27" ht="13.5">
      <c r="B65" s="5">
        <v>63</v>
      </c>
      <c r="C65" s="34">
        <v>475</v>
      </c>
      <c r="D65" s="31">
        <f t="shared" si="3"/>
        <v>253.77396272587902</v>
      </c>
      <c r="E65" s="31">
        <f t="shared" si="3"/>
        <v>73.78166528126276</v>
      </c>
      <c r="F65" s="31">
        <f t="shared" si="3"/>
        <v>21.966849177915783</v>
      </c>
      <c r="G65" s="32"/>
      <c r="H65" s="31">
        <f>$C65/(1+H$2)^($B65-サマリー!$C$4)</f>
        <v>256.3117023531377</v>
      </c>
      <c r="I65" s="31">
        <f>$C65/(1+I$2)^($B65-サマリー!$C$4)</f>
        <v>75.99511523970065</v>
      </c>
      <c r="J65" s="31">
        <f>$C65/(1+J$2)^($B65-サマリー!$C$4)</f>
        <v>23.065191636811583</v>
      </c>
      <c r="K65" s="32"/>
      <c r="L65" s="31">
        <v>63</v>
      </c>
      <c r="M65" s="32"/>
      <c r="N65" s="31">
        <f>$M65/(1+N$2)^($B65-サマリー!$C$4)</f>
        <v>0</v>
      </c>
      <c r="O65" s="31">
        <f>$M65/(1+O$2)^($B65-サマリー!$C$4)</f>
        <v>0</v>
      </c>
      <c r="P65" s="31">
        <f>$M65/(1+P$2)^($B65-サマリー!$C$4)</f>
        <v>0</v>
      </c>
      <c r="S65" s="5">
        <v>63</v>
      </c>
      <c r="T65" s="15">
        <v>0</v>
      </c>
      <c r="U65" s="15">
        <v>0</v>
      </c>
      <c r="V65" s="15">
        <v>2451932411.7214155</v>
      </c>
      <c r="W65" s="15">
        <v>16103707086.259497</v>
      </c>
      <c r="X65" s="15">
        <v>45437096.73331141</v>
      </c>
      <c r="Y65" s="15">
        <v>414057563.45177674</v>
      </c>
      <c r="Z65" s="15">
        <v>5874384501.806987</v>
      </c>
      <c r="AA65" s="15">
        <v>950756707.9082998</v>
      </c>
    </row>
    <row r="66" spans="2:27" ht="13.5">
      <c r="B66" s="5">
        <v>64</v>
      </c>
      <c r="C66" s="34">
        <v>415</v>
      </c>
      <c r="D66" s="31">
        <f t="shared" si="3"/>
        <v>219.52307354088538</v>
      </c>
      <c r="E66" s="31">
        <f t="shared" si="3"/>
        <v>62.584345614152376</v>
      </c>
      <c r="F66" s="31">
        <f t="shared" si="3"/>
        <v>18.278180268340954</v>
      </c>
      <c r="G66" s="32"/>
      <c r="H66" s="31">
        <f>$C66/(1+H$2)^($B66-サマリー!$C$4)</f>
        <v>221.71830427629428</v>
      </c>
      <c r="I66" s="31">
        <f>$C66/(1+I$2)^($B66-サマリー!$C$4)</f>
        <v>64.46187598257693</v>
      </c>
      <c r="J66" s="31">
        <f>$C66/(1+J$2)^($B66-サマリー!$C$4)</f>
        <v>19.192089281758</v>
      </c>
      <c r="K66" s="32"/>
      <c r="L66" s="31">
        <v>64</v>
      </c>
      <c r="M66" s="32"/>
      <c r="N66" s="31">
        <f>$M66/(1+N$2)^($B66-サマリー!$C$4)</f>
        <v>0</v>
      </c>
      <c r="O66" s="31">
        <f>$M66/(1+O$2)^($B66-サマリー!$C$4)</f>
        <v>0</v>
      </c>
      <c r="P66" s="31">
        <f>$M66/(1+P$2)^($B66-サマリー!$C$4)</f>
        <v>0</v>
      </c>
      <c r="S66" s="5">
        <v>64</v>
      </c>
      <c r="T66" s="15">
        <v>0</v>
      </c>
      <c r="U66" s="15">
        <v>0</v>
      </c>
      <c r="V66" s="15">
        <v>10114435882.815437</v>
      </c>
      <c r="W66" s="15">
        <v>15852456072.285408</v>
      </c>
      <c r="X66" s="15">
        <v>187672316.83217117</v>
      </c>
      <c r="Y66" s="15">
        <v>1163041689.3401017</v>
      </c>
      <c r="Z66" s="15">
        <v>5711195240.282602</v>
      </c>
      <c r="AA66" s="15">
        <v>1365880298.0636551</v>
      </c>
    </row>
    <row r="67" spans="2:27" ht="13.5">
      <c r="B67" s="5">
        <v>65</v>
      </c>
      <c r="C67" s="34">
        <v>367</v>
      </c>
      <c r="D67" s="31">
        <f t="shared" si="3"/>
        <v>192.21034949184047</v>
      </c>
      <c r="E67" s="31">
        <f t="shared" si="3"/>
        <v>53.733664382720605</v>
      </c>
      <c r="F67" s="31">
        <f t="shared" si="3"/>
        <v>15.394359514586643</v>
      </c>
      <c r="G67" s="32"/>
      <c r="H67" s="31">
        <f>$C67/(1+H$2)^($B67-サマリー!$C$4)</f>
        <v>194.13245298675886</v>
      </c>
      <c r="I67" s="31">
        <f>$C67/(1+I$2)^($B67-サマリー!$C$4)</f>
        <v>55.34567431420222</v>
      </c>
      <c r="J67" s="31">
        <f>$C67/(1+J$2)^($B67-サマリー!$C$4)</f>
        <v>16.164077490315975</v>
      </c>
      <c r="K67" s="32"/>
      <c r="L67" s="31">
        <v>65</v>
      </c>
      <c r="M67" s="32"/>
      <c r="N67" s="31">
        <f>$M67/(1+N$2)^($B67-サマリー!$C$4)</f>
        <v>0</v>
      </c>
      <c r="O67" s="31">
        <f>$M67/(1+O$2)^($B67-サマリー!$C$4)</f>
        <v>0</v>
      </c>
      <c r="P67" s="31">
        <f>$M67/(1+P$2)^($B67-サマリー!$C$4)</f>
        <v>0</v>
      </c>
      <c r="S67" s="5">
        <v>65</v>
      </c>
      <c r="T67" s="15">
        <v>0</v>
      </c>
      <c r="U67" s="15">
        <v>0</v>
      </c>
      <c r="V67" s="15">
        <v>3282317693.775753</v>
      </c>
      <c r="W67" s="15">
        <v>15846976523.93428</v>
      </c>
      <c r="X67" s="15">
        <v>53596863.881120495</v>
      </c>
      <c r="Y67" s="15">
        <v>2530351776.6497445</v>
      </c>
      <c r="Z67" s="15">
        <v>5708236363.83904</v>
      </c>
      <c r="AA67" s="15">
        <v>1085662142.9120445</v>
      </c>
    </row>
    <row r="68" spans="2:27" ht="13.5">
      <c r="B68" s="5">
        <v>66</v>
      </c>
      <c r="C68" s="34">
        <v>396</v>
      </c>
      <c r="D68" s="31">
        <f t="shared" si="3"/>
        <v>205.34518142490307</v>
      </c>
      <c r="E68" s="31">
        <f t="shared" si="3"/>
        <v>56.290921127899686</v>
      </c>
      <c r="F68" s="31">
        <f t="shared" si="3"/>
        <v>15.819816706309357</v>
      </c>
      <c r="G68" s="32"/>
      <c r="H68" s="31">
        <f>$C68/(1+H$2)^($B68-サマリー!$C$4)</f>
        <v>207.3986332391521</v>
      </c>
      <c r="I68" s="31">
        <f>$C68/(1+I$2)^($B68-サマリー!$C$4)</f>
        <v>57.97964876173667</v>
      </c>
      <c r="J68" s="31">
        <f>$C68/(1+J$2)^($B68-サマリー!$C$4)</f>
        <v>16.610807541624823</v>
      </c>
      <c r="K68" s="32"/>
      <c r="L68" s="31">
        <v>66</v>
      </c>
      <c r="M68" s="32"/>
      <c r="N68" s="31">
        <f>$M68/(1+N$2)^($B68-サマリー!$C$4)</f>
        <v>0</v>
      </c>
      <c r="O68" s="31">
        <f>$M68/(1+O$2)^($B68-サマリー!$C$4)</f>
        <v>0</v>
      </c>
      <c r="P68" s="31">
        <f>$M68/(1+P$2)^($B68-サマリー!$C$4)</f>
        <v>0</v>
      </c>
      <c r="S68" s="5">
        <v>66</v>
      </c>
      <c r="T68" s="15">
        <v>0</v>
      </c>
      <c r="U68" s="15">
        <v>0</v>
      </c>
      <c r="V68" s="15">
        <v>263313869.9848224</v>
      </c>
      <c r="W68" s="15">
        <v>15773694151.627785</v>
      </c>
      <c r="X68" s="15">
        <v>36202882.623607576</v>
      </c>
      <c r="Y68" s="15">
        <v>2723578639.593913</v>
      </c>
      <c r="Z68" s="15">
        <v>5177547422.925227</v>
      </c>
      <c r="AA68" s="15">
        <v>939839477.1915061</v>
      </c>
    </row>
    <row r="69" spans="2:27" ht="13.5">
      <c r="B69" s="5">
        <v>67</v>
      </c>
      <c r="C69" s="34">
        <v>504</v>
      </c>
      <c r="D69" s="31">
        <f t="shared" si="3"/>
        <v>258.76080467584546</v>
      </c>
      <c r="E69" s="31">
        <f t="shared" si="3"/>
        <v>69.55630148195901</v>
      </c>
      <c r="F69" s="31">
        <f t="shared" si="3"/>
        <v>19.175535401587098</v>
      </c>
      <c r="G69" s="32"/>
      <c r="H69" s="31">
        <f>$C69/(1+H$2)^($B69-サマリー!$C$4)</f>
        <v>261.34841272260394</v>
      </c>
      <c r="I69" s="31">
        <f>$C69/(1+I$2)^($B69-サマリー!$C$4)</f>
        <v>71.64299052641778</v>
      </c>
      <c r="J69" s="31">
        <f>$C69/(1+J$2)^($B69-サマリー!$C$4)</f>
        <v>20.134312171666455</v>
      </c>
      <c r="K69" s="32"/>
      <c r="L69" s="31">
        <v>67</v>
      </c>
      <c r="M69" s="32"/>
      <c r="N69" s="31">
        <f>$M69/(1+N$2)^($B69-サマリー!$C$4)</f>
        <v>0</v>
      </c>
      <c r="O69" s="31">
        <f>$M69/(1+O$2)^($B69-サマリー!$C$4)</f>
        <v>0</v>
      </c>
      <c r="P69" s="31">
        <f>$M69/(1+P$2)^($B69-サマリー!$C$4)</f>
        <v>0</v>
      </c>
      <c r="S69" s="5">
        <v>67</v>
      </c>
      <c r="T69" s="15">
        <v>0</v>
      </c>
      <c r="U69" s="15">
        <v>0</v>
      </c>
      <c r="V69" s="15">
        <v>6695830439.224594</v>
      </c>
      <c r="W69" s="15">
        <v>15773694151.627785</v>
      </c>
      <c r="X69" s="15">
        <v>28015272.813089892</v>
      </c>
      <c r="Y69" s="15">
        <v>414057563.45177674</v>
      </c>
      <c r="Z69" s="15">
        <v>5073625854.223783</v>
      </c>
      <c r="AA69" s="15">
        <v>1145579871.3558617</v>
      </c>
    </row>
    <row r="70" spans="2:27" ht="13.5">
      <c r="B70" s="5">
        <v>68</v>
      </c>
      <c r="C70" s="34">
        <v>469</v>
      </c>
      <c r="D70" s="31">
        <f t="shared" si="3"/>
        <v>238.4072320308257</v>
      </c>
      <c r="E70" s="31">
        <f t="shared" si="3"/>
        <v>62.84077938634377</v>
      </c>
      <c r="F70" s="31">
        <f t="shared" si="3"/>
        <v>16.994191427332485</v>
      </c>
      <c r="G70" s="32"/>
      <c r="H70" s="31">
        <f>$C70/(1+H$2)^($B70-サマリー!$C$4)</f>
        <v>240.791304351134</v>
      </c>
      <c r="I70" s="31">
        <f>$C70/(1+I$2)^($B70-サマリー!$C$4)</f>
        <v>64.72600276793408</v>
      </c>
      <c r="J70" s="31">
        <f>$C70/(1+J$2)^($B70-サマリー!$C$4)</f>
        <v>17.843900998699105</v>
      </c>
      <c r="K70" s="32"/>
      <c r="L70" s="31">
        <v>68</v>
      </c>
      <c r="M70" s="32"/>
      <c r="N70" s="31">
        <f>$M70/(1+N$2)^($B70-サマリー!$C$4)</f>
        <v>0</v>
      </c>
      <c r="O70" s="31">
        <f>$M70/(1+O$2)^($B70-サマリー!$C$4)</f>
        <v>0</v>
      </c>
      <c r="P70" s="31">
        <f>$M70/(1+P$2)^($B70-サマリー!$C$4)</f>
        <v>0</v>
      </c>
      <c r="S70" s="5">
        <v>68</v>
      </c>
      <c r="T70" s="15">
        <v>0</v>
      </c>
      <c r="U70" s="15">
        <v>0</v>
      </c>
      <c r="V70" s="15">
        <v>308053368.95237935</v>
      </c>
      <c r="W70" s="15">
        <v>15773694151.627785</v>
      </c>
      <c r="X70" s="15">
        <v>28015272.813089892</v>
      </c>
      <c r="Y70" s="15">
        <v>147220467.00507584</v>
      </c>
      <c r="Z70" s="15">
        <v>5037091560.202638</v>
      </c>
      <c r="AA70" s="15">
        <v>812849163.0199163</v>
      </c>
    </row>
    <row r="71" spans="2:27" ht="13.5">
      <c r="B71" s="5">
        <v>69</v>
      </c>
      <c r="C71" s="34">
        <v>354</v>
      </c>
      <c r="D71" s="31">
        <f t="shared" si="3"/>
        <v>178.1674938016684</v>
      </c>
      <c r="E71" s="31">
        <f t="shared" si="3"/>
        <v>46.05054319822323</v>
      </c>
      <c r="F71" s="31">
        <f t="shared" si="3"/>
        <v>12.216354483248448</v>
      </c>
      <c r="G71" s="32"/>
      <c r="H71" s="31">
        <f>$C71/(1+H$2)^($B71-サマリー!$C$4)</f>
        <v>179.94916873968506</v>
      </c>
      <c r="I71" s="31">
        <f>$C71/(1+I$2)^($B71-サマリー!$C$4)</f>
        <v>47.43205949416992</v>
      </c>
      <c r="J71" s="31">
        <f>$C71/(1+J$2)^($B71-サマリー!$C$4)</f>
        <v>12.827172207410872</v>
      </c>
      <c r="K71" s="32"/>
      <c r="L71" s="31">
        <v>69</v>
      </c>
      <c r="M71" s="32"/>
      <c r="N71" s="31">
        <f>$M71/(1+N$2)^($B71-サマリー!$C$4)</f>
        <v>0</v>
      </c>
      <c r="O71" s="31">
        <f>$M71/(1+O$2)^($B71-サマリー!$C$4)</f>
        <v>0</v>
      </c>
      <c r="P71" s="31">
        <f>$M71/(1+P$2)^($B71-サマリー!$C$4)</f>
        <v>0</v>
      </c>
      <c r="S71" s="5">
        <v>69</v>
      </c>
      <c r="T71" s="15">
        <v>0</v>
      </c>
      <c r="U71" s="15">
        <v>0</v>
      </c>
      <c r="V71" s="15">
        <v>2133318834.5846665</v>
      </c>
      <c r="W71" s="15">
        <v>16029651385.297253</v>
      </c>
      <c r="X71" s="15">
        <v>28015272.813089892</v>
      </c>
      <c r="Y71" s="15">
        <v>984536873.0964476</v>
      </c>
      <c r="Z71" s="15">
        <v>4912778429.264358</v>
      </c>
      <c r="AA71" s="15">
        <v>958776118.2895727</v>
      </c>
    </row>
    <row r="72" spans="2:27" ht="13.5">
      <c r="B72" s="5">
        <v>70</v>
      </c>
      <c r="C72" s="34">
        <v>364</v>
      </c>
      <c r="D72" s="31">
        <f t="shared" si="3"/>
        <v>181.38660777481482</v>
      </c>
      <c r="E72" s="31">
        <f t="shared" si="3"/>
        <v>45.97223883537177</v>
      </c>
      <c r="F72" s="31">
        <f t="shared" si="3"/>
        <v>11.963284993011664</v>
      </c>
      <c r="G72" s="32"/>
      <c r="H72" s="31">
        <f>$C72/(1+H$2)^($B72-サマリー!$C$4)</f>
        <v>183.200473852563</v>
      </c>
      <c r="I72" s="31">
        <f>$C72/(1+I$2)^($B72-サマリー!$C$4)</f>
        <v>47.351406000432924</v>
      </c>
      <c r="J72" s="31">
        <f>$C72/(1+J$2)^($B72-サマリー!$C$4)</f>
        <v>12.561449242662247</v>
      </c>
      <c r="K72" s="32"/>
      <c r="L72" s="31">
        <v>70</v>
      </c>
      <c r="M72" s="32"/>
      <c r="N72" s="31">
        <f>$M72/(1+N$2)^($B72-サマリー!$C$4)</f>
        <v>0</v>
      </c>
      <c r="O72" s="31">
        <f>$M72/(1+O$2)^($B72-サマリー!$C$4)</f>
        <v>0</v>
      </c>
      <c r="P72" s="31">
        <f>$M72/(1+P$2)^($B72-サマリー!$C$4)</f>
        <v>0</v>
      </c>
      <c r="S72" s="5">
        <v>70</v>
      </c>
      <c r="T72" s="15">
        <v>0</v>
      </c>
      <c r="U72" s="15">
        <v>0</v>
      </c>
      <c r="V72" s="15">
        <v>4409443087.154195</v>
      </c>
      <c r="W72" s="15">
        <v>15805688805.83647</v>
      </c>
      <c r="X72" s="15">
        <v>28015272.813089892</v>
      </c>
      <c r="Y72" s="15">
        <v>423258842.6395929</v>
      </c>
      <c r="Z72" s="15">
        <v>4840927434.16964</v>
      </c>
      <c r="AA72" s="15">
        <v>1033320300.4221668</v>
      </c>
    </row>
    <row r="73" spans="2:27" ht="13.5">
      <c r="B73" s="5">
        <v>71</v>
      </c>
      <c r="C73" s="34">
        <v>80</v>
      </c>
      <c r="D73" s="31">
        <f t="shared" si="3"/>
        <v>39.47048368508647</v>
      </c>
      <c r="E73" s="31">
        <f t="shared" si="3"/>
        <v>9.80950364565705</v>
      </c>
      <c r="F73" s="31">
        <f t="shared" si="3"/>
        <v>2.504088957197627</v>
      </c>
      <c r="G73" s="32"/>
      <c r="H73" s="31">
        <f>$C73/(1+H$2)^($B73-サマリー!$C$4)</f>
        <v>39.86518852193732</v>
      </c>
      <c r="I73" s="31">
        <f>$C73/(1+I$2)^($B73-サマリー!$C$4)</f>
        <v>10.103788755026763</v>
      </c>
      <c r="J73" s="31">
        <f>$C73/(1+J$2)^($B73-サマリー!$C$4)</f>
        <v>2.6292934050575085</v>
      </c>
      <c r="K73" s="32"/>
      <c r="L73" s="31">
        <v>71</v>
      </c>
      <c r="M73" s="32"/>
      <c r="N73" s="31">
        <f>$M73/(1+N$2)^($B73-サマリー!$C$4)</f>
        <v>0</v>
      </c>
      <c r="O73" s="31">
        <f>$M73/(1+O$2)^($B73-サマリー!$C$4)</f>
        <v>0</v>
      </c>
      <c r="P73" s="31">
        <f>$M73/(1+P$2)^($B73-サマリー!$C$4)</f>
        <v>0</v>
      </c>
      <c r="S73" s="5">
        <v>71</v>
      </c>
      <c r="T73" s="15">
        <v>0</v>
      </c>
      <c r="U73" s="15">
        <v>0</v>
      </c>
      <c r="V73" s="15">
        <v>226195802.69899505</v>
      </c>
      <c r="W73" s="15">
        <v>15805688805.83647</v>
      </c>
      <c r="X73" s="15">
        <v>28015272.813089892</v>
      </c>
      <c r="Y73" s="15">
        <v>966134314.7208126</v>
      </c>
      <c r="Z73" s="15">
        <v>4795685775.4147215</v>
      </c>
      <c r="AA73" s="15">
        <v>851301709.803468</v>
      </c>
    </row>
    <row r="74" spans="2:27" ht="13.5">
      <c r="B74" s="5">
        <v>72</v>
      </c>
      <c r="C74" s="34">
        <v>80</v>
      </c>
      <c r="D74" s="31">
        <f t="shared" si="3"/>
        <v>39.07968681691729</v>
      </c>
      <c r="E74" s="31">
        <f t="shared" si="3"/>
        <v>9.523789947239855</v>
      </c>
      <c r="F74" s="31">
        <f t="shared" si="3"/>
        <v>2.384846625902502</v>
      </c>
      <c r="G74" s="32"/>
      <c r="H74" s="31">
        <f>$C74/(1+H$2)^($B74-サマリー!$C$4)</f>
        <v>39.47048368508647</v>
      </c>
      <c r="I74" s="31">
        <f>$C74/(1+I$2)^($B74-サマリー!$C$4)</f>
        <v>9.80950364565705</v>
      </c>
      <c r="J74" s="31">
        <f>$C74/(1+J$2)^($B74-サマリー!$C$4)</f>
        <v>2.504088957197627</v>
      </c>
      <c r="K74" s="32"/>
      <c r="L74" s="31">
        <v>72</v>
      </c>
      <c r="M74" s="32"/>
      <c r="N74" s="31">
        <f>$M74/(1+N$2)^($B74-サマリー!$C$4)</f>
        <v>0</v>
      </c>
      <c r="O74" s="31">
        <f>$M74/(1+O$2)^($B74-サマリー!$C$4)</f>
        <v>0</v>
      </c>
      <c r="P74" s="31">
        <f>$M74/(1+P$2)^($B74-サマリー!$C$4)</f>
        <v>0</v>
      </c>
      <c r="S74" s="5">
        <v>72</v>
      </c>
      <c r="T74" s="15">
        <v>0</v>
      </c>
      <c r="U74" s="15">
        <v>0</v>
      </c>
      <c r="V74" s="15">
        <v>175356106.05416244</v>
      </c>
      <c r="W74" s="15">
        <v>15805688805.83647</v>
      </c>
      <c r="X74" s="15">
        <v>28015272.813089892</v>
      </c>
      <c r="Y74" s="15">
        <v>147220467.00507584</v>
      </c>
      <c r="Z74" s="15">
        <v>4704497888.25778</v>
      </c>
      <c r="AA74" s="15">
        <v>807814032.5854396</v>
      </c>
    </row>
    <row r="75" spans="2:27" ht="13.5">
      <c r="B75" s="5">
        <v>73</v>
      </c>
      <c r="C75" s="34">
        <v>80</v>
      </c>
      <c r="D75" s="31">
        <f t="shared" si="3"/>
        <v>38.69275922467058</v>
      </c>
      <c r="E75" s="31">
        <f t="shared" si="3"/>
        <v>9.246398007028986</v>
      </c>
      <c r="F75" s="31">
        <f t="shared" si="3"/>
        <v>2.2712825008595257</v>
      </c>
      <c r="G75" s="32"/>
      <c r="H75" s="31">
        <f>$C75/(1+H$2)^($B75-サマリー!$C$4)</f>
        <v>39.07968681691729</v>
      </c>
      <c r="I75" s="31">
        <f>$C75/(1+I$2)^($B75-サマリー!$C$4)</f>
        <v>9.523789947239855</v>
      </c>
      <c r="J75" s="31">
        <f>$C75/(1+J$2)^($B75-サマリー!$C$4)</f>
        <v>2.384846625902502</v>
      </c>
      <c r="K75" s="32"/>
      <c r="L75" s="31">
        <v>73</v>
      </c>
      <c r="M75" s="32"/>
      <c r="N75" s="31">
        <f>$M75/(1+N$2)^($B75-サマリー!$C$4)</f>
        <v>0</v>
      </c>
      <c r="O75" s="31">
        <f>$M75/(1+O$2)^($B75-サマリー!$C$4)</f>
        <v>0</v>
      </c>
      <c r="P75" s="31">
        <f>$M75/(1+P$2)^($B75-サマリー!$C$4)</f>
        <v>0</v>
      </c>
      <c r="S75" s="5">
        <v>73</v>
      </c>
      <c r="T75" s="15">
        <v>0</v>
      </c>
      <c r="U75" s="15">
        <v>0</v>
      </c>
      <c r="V75" s="15">
        <v>1347133871.8998895</v>
      </c>
      <c r="W75" s="15">
        <v>14492847883.230722</v>
      </c>
      <c r="X75" s="15">
        <v>28015272.813089892</v>
      </c>
      <c r="Y75" s="15">
        <v>414057563.45177674</v>
      </c>
      <c r="Z75" s="15">
        <v>4611152815.213524</v>
      </c>
      <c r="AA75" s="15">
        <v>814102729.5697737</v>
      </c>
    </row>
    <row r="76" spans="2:27" ht="13.5">
      <c r="B76" s="5">
        <v>74</v>
      </c>
      <c r="C76" s="34">
        <v>80</v>
      </c>
      <c r="D76" s="31">
        <f t="shared" si="3"/>
        <v>38.309662598683744</v>
      </c>
      <c r="E76" s="31">
        <f t="shared" si="3"/>
        <v>8.977085443717462</v>
      </c>
      <c r="F76" s="31">
        <f t="shared" si="3"/>
        <v>2.1631261912947863</v>
      </c>
      <c r="G76" s="32"/>
      <c r="H76" s="31">
        <f>$C76/(1+H$2)^($B76-サマリー!$C$4)</f>
        <v>38.69275922467058</v>
      </c>
      <c r="I76" s="31">
        <f>$C76/(1+I$2)^($B76-サマリー!$C$4)</f>
        <v>9.246398007028986</v>
      </c>
      <c r="J76" s="31">
        <f>$C76/(1+J$2)^($B76-サマリー!$C$4)</f>
        <v>2.2712825008595257</v>
      </c>
      <c r="K76" s="32"/>
      <c r="L76" s="31">
        <v>74</v>
      </c>
      <c r="M76" s="32"/>
      <c r="N76" s="31">
        <f>$M76/(1+N$2)^($B76-サマリー!$C$4)</f>
        <v>0</v>
      </c>
      <c r="O76" s="31">
        <f>$M76/(1+O$2)^($B76-サマリー!$C$4)</f>
        <v>0</v>
      </c>
      <c r="P76" s="31">
        <f>$M76/(1+P$2)^($B76-サマリー!$C$4)</f>
        <v>0</v>
      </c>
      <c r="S76" s="5">
        <v>74</v>
      </c>
      <c r="T76" s="15">
        <v>0</v>
      </c>
      <c r="U76" s="15">
        <v>0</v>
      </c>
      <c r="V76" s="15">
        <v>47038563.922995076</v>
      </c>
      <c r="W76" s="15">
        <v>14492847883.230722</v>
      </c>
      <c r="X76" s="15">
        <v>28015272.813089892</v>
      </c>
      <c r="Y76" s="15">
        <v>1457482623.3502545</v>
      </c>
      <c r="Z76" s="15">
        <v>4550813178.443689</v>
      </c>
      <c r="AA76" s="15">
        <v>801269217.1658528</v>
      </c>
    </row>
    <row r="77" spans="2:27" ht="13.5">
      <c r="B77" s="5">
        <v>75</v>
      </c>
      <c r="C77" s="34">
        <v>80</v>
      </c>
      <c r="D77" s="31">
        <f t="shared" si="3"/>
        <v>37.93035900859777</v>
      </c>
      <c r="E77" s="31">
        <f t="shared" si="3"/>
        <v>8.71561693564802</v>
      </c>
      <c r="F77" s="31">
        <f t="shared" si="3"/>
        <v>2.0601201821855106</v>
      </c>
      <c r="G77" s="32"/>
      <c r="H77" s="31">
        <f>$C77/(1+H$2)^($B77-サマリー!$C$4)</f>
        <v>38.309662598683744</v>
      </c>
      <c r="I77" s="31">
        <f>$C77/(1+I$2)^($B77-サマリー!$C$4)</f>
        <v>8.977085443717462</v>
      </c>
      <c r="J77" s="31">
        <f>$C77/(1+J$2)^($B77-サマリー!$C$4)</f>
        <v>2.1631261912947863</v>
      </c>
      <c r="K77" s="32"/>
      <c r="L77" s="31">
        <v>75</v>
      </c>
      <c r="M77" s="32"/>
      <c r="N77" s="31">
        <f>$M77/(1+N$2)^($B77-サマリー!$C$4)</f>
        <v>0</v>
      </c>
      <c r="O77" s="31">
        <f>$M77/(1+O$2)^($B77-サマリー!$C$4)</f>
        <v>0</v>
      </c>
      <c r="P77" s="31">
        <f>$M77/(1+P$2)^($B77-サマリー!$C$4)</f>
        <v>0</v>
      </c>
      <c r="S77" s="5">
        <v>75</v>
      </c>
      <c r="T77" s="15">
        <v>0</v>
      </c>
      <c r="U77" s="15">
        <v>0</v>
      </c>
      <c r="V77" s="15">
        <v>2635091502.9958487</v>
      </c>
      <c r="W77" s="15">
        <v>14490880783.12007</v>
      </c>
      <c r="X77" s="15">
        <v>35272543.550145656</v>
      </c>
      <c r="Y77" s="15">
        <v>4370607614.213201</v>
      </c>
      <c r="Z77" s="15">
        <v>4490236176.718172</v>
      </c>
      <c r="AA77" s="15">
        <v>1076592622.193963</v>
      </c>
    </row>
    <row r="78" spans="2:27" ht="13.5">
      <c r="B78" s="5">
        <v>76</v>
      </c>
      <c r="C78" s="34">
        <v>80</v>
      </c>
      <c r="D78" s="31">
        <f t="shared" si="3"/>
        <v>37.55481089960175</v>
      </c>
      <c r="E78" s="31">
        <f t="shared" si="3"/>
        <v>8.461764015192255</v>
      </c>
      <c r="F78" s="31">
        <f t="shared" si="3"/>
        <v>1.9620192211290581</v>
      </c>
      <c r="G78" s="32"/>
      <c r="H78" s="31">
        <f>$C78/(1+H$2)^($B78-サマリー!$C$4)</f>
        <v>37.93035900859777</v>
      </c>
      <c r="I78" s="31">
        <f>$C78/(1+I$2)^($B78-サマリー!$C$4)</f>
        <v>8.71561693564802</v>
      </c>
      <c r="J78" s="31">
        <f>$C78/(1+J$2)^($B78-サマリー!$C$4)</f>
        <v>2.0601201821855106</v>
      </c>
      <c r="K78" s="32"/>
      <c r="L78" s="31">
        <v>76</v>
      </c>
      <c r="M78" s="32"/>
      <c r="N78" s="31">
        <f>$M78/(1+N$2)^($B78-サマリー!$C$4)</f>
        <v>0</v>
      </c>
      <c r="O78" s="31">
        <f>$M78/(1+O$2)^($B78-サマリー!$C$4)</f>
        <v>0</v>
      </c>
      <c r="P78" s="31">
        <f>$M78/(1+P$2)^($B78-サマリー!$C$4)</f>
        <v>0</v>
      </c>
      <c r="S78" s="5">
        <v>76</v>
      </c>
      <c r="T78" s="15">
        <v>0</v>
      </c>
      <c r="U78" s="15">
        <v>0</v>
      </c>
      <c r="V78" s="15">
        <v>321940154.55024743</v>
      </c>
      <c r="W78" s="15">
        <v>9231431187.678076</v>
      </c>
      <c r="X78" s="15">
        <v>10566803638.251041</v>
      </c>
      <c r="Y78" s="15">
        <v>2723578639.593913</v>
      </c>
      <c r="Z78" s="15">
        <v>3886254571.9366913</v>
      </c>
      <c r="AA78" s="15">
        <v>1142187681.0036645</v>
      </c>
    </row>
    <row r="79" spans="2:27" ht="13.5">
      <c r="B79" s="5">
        <v>77</v>
      </c>
      <c r="C79" s="34">
        <v>80</v>
      </c>
      <c r="D79" s="31">
        <f t="shared" si="3"/>
        <v>37.182981088714605</v>
      </c>
      <c r="E79" s="31">
        <f t="shared" si="3"/>
        <v>8.215304869118695</v>
      </c>
      <c r="F79" s="31">
        <f t="shared" si="3"/>
        <v>1.8685897344086264</v>
      </c>
      <c r="G79" s="32"/>
      <c r="H79" s="31">
        <f>$C79/(1+H$2)^($B79-サマリー!$C$4)</f>
        <v>37.55481089960175</v>
      </c>
      <c r="I79" s="31">
        <f>$C79/(1+I$2)^($B79-サマリー!$C$4)</f>
        <v>8.461764015192255</v>
      </c>
      <c r="J79" s="31">
        <f>$C79/(1+J$2)^($B79-サマリー!$C$4)</f>
        <v>1.9620192211290581</v>
      </c>
      <c r="K79" s="32"/>
      <c r="L79" s="31">
        <v>77</v>
      </c>
      <c r="M79" s="32"/>
      <c r="N79" s="31">
        <f>$M79/(1+N$2)^($B79-サマリー!$C$4)</f>
        <v>0</v>
      </c>
      <c r="O79" s="31">
        <f>$M79/(1+O$2)^($B79-サマリー!$C$4)</f>
        <v>0</v>
      </c>
      <c r="P79" s="31">
        <f>$M79/(1+P$2)^($B79-サマリー!$C$4)</f>
        <v>0</v>
      </c>
      <c r="S79" s="5">
        <v>77</v>
      </c>
      <c r="T79" s="15">
        <v>0</v>
      </c>
      <c r="U79" s="15">
        <v>0</v>
      </c>
      <c r="V79" s="15">
        <v>30361145386.667717</v>
      </c>
      <c r="W79" s="15">
        <v>9231431187.678076</v>
      </c>
      <c r="X79" s="15">
        <v>2191228617.5229864</v>
      </c>
      <c r="Y79" s="15">
        <v>414057563.45177674</v>
      </c>
      <c r="Z79" s="15">
        <v>3864409872.260622</v>
      </c>
      <c r="AA79" s="15">
        <v>2109893137.7660298</v>
      </c>
    </row>
    <row r="80" spans="2:27" ht="13.5">
      <c r="B80" s="5">
        <v>78</v>
      </c>
      <c r="C80" s="34">
        <v>80</v>
      </c>
      <c r="D80" s="31">
        <f t="shared" si="3"/>
        <v>36.81483276110357</v>
      </c>
      <c r="E80" s="31">
        <f t="shared" si="3"/>
        <v>7.97602414477543</v>
      </c>
      <c r="F80" s="31">
        <f t="shared" si="3"/>
        <v>1.779609270865359</v>
      </c>
      <c r="G80" s="32"/>
      <c r="H80" s="31">
        <f>$C80/(1+H$2)^($B80-サマリー!$C$4)</f>
        <v>37.182981088714605</v>
      </c>
      <c r="I80" s="31">
        <f>$C80/(1+I$2)^($B80-サマリー!$C$4)</f>
        <v>8.215304869118695</v>
      </c>
      <c r="J80" s="31">
        <f>$C80/(1+J$2)^($B80-サマリー!$C$4)</f>
        <v>1.8685897344086264</v>
      </c>
      <c r="K80" s="32"/>
      <c r="L80" s="31">
        <v>78</v>
      </c>
      <c r="M80" s="32"/>
      <c r="N80" s="31">
        <f>$M80/(1+N$2)^($B80-サマリー!$C$4)</f>
        <v>0</v>
      </c>
      <c r="O80" s="31">
        <f>$M80/(1+O$2)^($B80-サマリー!$C$4)</f>
        <v>0</v>
      </c>
      <c r="P80" s="31">
        <f>$M80/(1+P$2)^($B80-サマリー!$C$4)</f>
        <v>0</v>
      </c>
      <c r="S80" s="5">
        <v>78</v>
      </c>
      <c r="T80" s="15">
        <v>0</v>
      </c>
      <c r="U80" s="15">
        <v>0</v>
      </c>
      <c r="V80" s="15">
        <v>83823862.33223638</v>
      </c>
      <c r="W80" s="15">
        <v>9231431187.678076</v>
      </c>
      <c r="X80" s="15">
        <v>131865964.34107454</v>
      </c>
      <c r="Y80" s="15">
        <v>147220467.00507584</v>
      </c>
      <c r="Z80" s="15">
        <v>4217894079.041386</v>
      </c>
      <c r="AA80" s="15">
        <v>479717074.0678233</v>
      </c>
    </row>
    <row r="81" spans="2:27" ht="13.5">
      <c r="B81" s="5">
        <v>79</v>
      </c>
      <c r="C81" s="34">
        <v>38</v>
      </c>
      <c r="D81" s="31">
        <f t="shared" si="3"/>
        <v>17.313906496558612</v>
      </c>
      <c r="E81" s="31">
        <f t="shared" si="3"/>
        <v>3.6782635619109993</v>
      </c>
      <c r="F81" s="31">
        <f t="shared" si="3"/>
        <v>0.8050613368200431</v>
      </c>
      <c r="G81" s="32"/>
      <c r="H81" s="31">
        <f>$C81/(1+H$2)^($B81-サマリー!$C$4)</f>
        <v>17.487045561524194</v>
      </c>
      <c r="I81" s="31">
        <f>$C81/(1+I$2)^($B81-サマリー!$C$4)</f>
        <v>3.788611468768329</v>
      </c>
      <c r="J81" s="31">
        <f>$C81/(1+J$2)^($B81-サマリー!$C$4)</f>
        <v>0.8453144036610455</v>
      </c>
      <c r="K81" s="32"/>
      <c r="L81" s="31">
        <v>79</v>
      </c>
      <c r="M81" s="32"/>
      <c r="N81" s="31">
        <f>$M81/(1+N$2)^($B81-サマリー!$C$4)</f>
        <v>0</v>
      </c>
      <c r="O81" s="31">
        <f>$M81/(1+O$2)^($B81-サマリー!$C$4)</f>
        <v>0</v>
      </c>
      <c r="P81" s="31">
        <f>$M81/(1+P$2)^($B81-サマリー!$C$4)</f>
        <v>0</v>
      </c>
      <c r="S81" s="5">
        <v>79</v>
      </c>
      <c r="T81" s="15">
        <v>0</v>
      </c>
      <c r="U81" s="15">
        <v>0</v>
      </c>
      <c r="V81" s="15">
        <v>3415685079.1616883</v>
      </c>
      <c r="W81" s="15">
        <v>9211537757.194315</v>
      </c>
      <c r="X81" s="15">
        <v>131865964.34107454</v>
      </c>
      <c r="Y81" s="15">
        <v>984536873.0964476</v>
      </c>
      <c r="Z81" s="15">
        <v>4112029011.5578146</v>
      </c>
      <c r="AA81" s="15">
        <v>687181283.6896758</v>
      </c>
    </row>
    <row r="82" spans="2:27" ht="14.25" thickBot="1">
      <c r="B82" s="5">
        <v>80</v>
      </c>
      <c r="C82" s="36">
        <v>249</v>
      </c>
      <c r="D82" s="31">
        <f t="shared" si="3"/>
        <v>112.32836679632864</v>
      </c>
      <c r="E82" s="31">
        <f t="shared" si="3"/>
        <v>23.400297059679076</v>
      </c>
      <c r="F82" s="31">
        <f t="shared" si="3"/>
        <v>5.0240669891777125</v>
      </c>
      <c r="G82" s="32"/>
      <c r="H82" s="31">
        <f>$C82/(1+H$2)^($B82-サマリー!$C$4)</f>
        <v>113.45165046429196</v>
      </c>
      <c r="I82" s="31">
        <f>$C82/(1+I$2)^($B82-サマリー!$C$4)</f>
        <v>24.10230597146944</v>
      </c>
      <c r="J82" s="31">
        <f>$C82/(1+J$2)^($B82-サマリー!$C$4)</f>
        <v>5.275270338636598</v>
      </c>
      <c r="K82" s="32"/>
      <c r="L82" s="31">
        <v>80</v>
      </c>
      <c r="M82" s="32"/>
      <c r="N82" s="31">
        <f>$M82/(1+N$2)^($B82-サマリー!$C$4)</f>
        <v>0</v>
      </c>
      <c r="O82" s="31">
        <f>$M82/(1+O$2)^($B82-サマリー!$C$4)</f>
        <v>0</v>
      </c>
      <c r="P82" s="31">
        <f>$M82/(1+P$2)^($B82-サマリー!$C$4)</f>
        <v>0</v>
      </c>
      <c r="S82" s="5">
        <v>80</v>
      </c>
      <c r="T82" s="15">
        <v>0</v>
      </c>
      <c r="U82" s="15">
        <v>0</v>
      </c>
      <c r="V82" s="15">
        <v>41733292076.6786</v>
      </c>
      <c r="W82" s="15">
        <v>9211537757.194315</v>
      </c>
      <c r="X82" s="15">
        <v>131865964.34107454</v>
      </c>
      <c r="Y82" s="15">
        <v>423258842.6395929</v>
      </c>
      <c r="Z82" s="15">
        <v>4078617767.36914</v>
      </c>
      <c r="AA82" s="15">
        <v>2574997732.042676</v>
      </c>
    </row>
    <row r="83" spans="2:16" ht="13.5">
      <c r="B83" s="23" t="s">
        <v>16</v>
      </c>
      <c r="C83" s="38">
        <f>SUM(C3:C82)</f>
        <v>117376</v>
      </c>
      <c r="D83" s="38">
        <f aca="true" t="shared" si="4" ref="D83:P83">SUM(D3:D82)</f>
        <v>90331.0360405246</v>
      </c>
      <c r="E83" s="38">
        <f t="shared" si="4"/>
        <v>58838.71384263199</v>
      </c>
      <c r="F83" s="38">
        <f t="shared" si="4"/>
        <v>42320.84211529705</v>
      </c>
      <c r="G83" s="38"/>
      <c r="H83" s="38">
        <f t="shared" si="4"/>
        <v>91234.3464009299</v>
      </c>
      <c r="I83" s="38">
        <f t="shared" si="4"/>
        <v>60603.87525791095</v>
      </c>
      <c r="J83" s="38">
        <f t="shared" si="4"/>
        <v>44436.884221061875</v>
      </c>
      <c r="K83" s="38"/>
      <c r="L83" s="38"/>
      <c r="M83" s="38">
        <f t="shared" si="4"/>
        <v>31545</v>
      </c>
      <c r="N83" s="38">
        <f t="shared" si="4"/>
        <v>24111.30331009354</v>
      </c>
      <c r="O83" s="38">
        <f t="shared" si="4"/>
        <v>14759.069333017986</v>
      </c>
      <c r="P83" s="38">
        <f t="shared" si="4"/>
        <v>9570.529269161447</v>
      </c>
    </row>
    <row r="84" spans="2:16" ht="13.5">
      <c r="B84" s="22" t="s">
        <v>17</v>
      </c>
      <c r="C84" s="32">
        <f>C83/M83</f>
        <v>3.7209066413060707</v>
      </c>
      <c r="D84" s="32">
        <f>D83/N83</f>
        <v>3.746418635226159</v>
      </c>
      <c r="E84" s="32">
        <f>E83/O83</f>
        <v>3.9866140957141534</v>
      </c>
      <c r="F84" s="32">
        <f>F83/P83</f>
        <v>4.421995996779928</v>
      </c>
      <c r="G84" s="32"/>
      <c r="H84" s="32">
        <f>H83/N83</f>
        <v>3.783882821578423</v>
      </c>
      <c r="I84" s="32">
        <f>I83/O83</f>
        <v>4.106212518585578</v>
      </c>
      <c r="J84" s="32">
        <f>J83/P83</f>
        <v>4.643095796618922</v>
      </c>
      <c r="K84" s="32"/>
      <c r="L84" s="32"/>
      <c r="M84" s="32"/>
      <c r="N84" s="32"/>
      <c r="O84" s="32"/>
      <c r="P84" s="32"/>
    </row>
  </sheetData>
  <sheetProtection password="DE73"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zoomScale="110" zoomScaleNormal="110" zoomScalePageLayoutView="0" workbookViewId="0" topLeftCell="A1">
      <selection activeCell="C1" sqref="C1"/>
    </sheetView>
  </sheetViews>
  <sheetFormatPr defaultColWidth="9.140625" defaultRowHeight="15"/>
  <sheetData>
    <row r="1" spans="1:2" s="24" customFormat="1" ht="13.5">
      <c r="A1" s="24" t="s">
        <v>22</v>
      </c>
      <c r="B1" s="24" t="s">
        <v>23</v>
      </c>
    </row>
    <row r="2" spans="1:6" ht="13.5">
      <c r="A2" s="18">
        <v>2125</v>
      </c>
      <c r="B2" s="27"/>
      <c r="C2" s="2"/>
      <c r="D2" s="2"/>
      <c r="E2" s="24"/>
      <c r="F2" s="2"/>
    </row>
    <row r="3" spans="1:6" ht="13.5">
      <c r="A3" s="19">
        <v>2746</v>
      </c>
      <c r="B3" s="28">
        <v>-140</v>
      </c>
      <c r="C3" s="2"/>
      <c r="D3" s="2"/>
      <c r="E3" s="24"/>
      <c r="F3" s="2"/>
    </row>
    <row r="4" spans="1:6" ht="13.5">
      <c r="A4" s="19">
        <v>2668</v>
      </c>
      <c r="B4" s="28">
        <v>-181</v>
      </c>
      <c r="C4" s="2"/>
      <c r="D4" s="2"/>
      <c r="E4" s="24"/>
      <c r="F4" s="2"/>
    </row>
    <row r="5" spans="1:2" ht="13.5">
      <c r="A5" s="19">
        <v>2736</v>
      </c>
      <c r="B5" s="28">
        <v>-104</v>
      </c>
    </row>
    <row r="6" spans="1:2" ht="13.5">
      <c r="A6" s="19">
        <v>2629</v>
      </c>
      <c r="B6" s="28"/>
    </row>
    <row r="7" spans="1:2" ht="13.5">
      <c r="A7" s="19">
        <v>2799</v>
      </c>
      <c r="B7" s="28"/>
    </row>
    <row r="8" spans="1:2" ht="13.5">
      <c r="A8" s="19">
        <v>2912</v>
      </c>
      <c r="B8" s="28"/>
    </row>
    <row r="9" spans="1:2" ht="13.5">
      <c r="A9" s="19">
        <v>2831</v>
      </c>
      <c r="B9" s="28">
        <v>-80</v>
      </c>
    </row>
    <row r="10" spans="1:2" ht="13.5">
      <c r="A10" s="19">
        <v>2717</v>
      </c>
      <c r="B10" s="28">
        <v>-320</v>
      </c>
    </row>
    <row r="11" spans="1:2" ht="13.5">
      <c r="A11" s="19">
        <v>2743</v>
      </c>
      <c r="B11" s="28">
        <v>-480</v>
      </c>
    </row>
    <row r="12" spans="1:2" ht="13.5">
      <c r="A12" s="19">
        <v>2702</v>
      </c>
      <c r="B12" s="28">
        <v>-640</v>
      </c>
    </row>
    <row r="13" spans="1:2" ht="13.5">
      <c r="A13" s="19">
        <v>2701</v>
      </c>
      <c r="B13" s="28">
        <v>-800</v>
      </c>
    </row>
    <row r="14" spans="1:2" ht="13.5">
      <c r="A14" s="19">
        <v>2339</v>
      </c>
      <c r="B14" s="28">
        <v>-800</v>
      </c>
    </row>
    <row r="15" spans="1:2" ht="13.5">
      <c r="A15" s="19">
        <v>1866</v>
      </c>
      <c r="B15" s="28">
        <v>-800</v>
      </c>
    </row>
    <row r="16" spans="1:2" ht="13.5">
      <c r="A16" s="19">
        <v>1871</v>
      </c>
      <c r="B16" s="28">
        <v>-800</v>
      </c>
    </row>
    <row r="17" spans="1:2" ht="13.5">
      <c r="A17" s="19">
        <v>1773</v>
      </c>
      <c r="B17" s="28">
        <v>-800</v>
      </c>
    </row>
    <row r="18" spans="1:2" ht="13.5">
      <c r="A18" s="19">
        <v>2089</v>
      </c>
      <c r="B18" s="28">
        <v>-800</v>
      </c>
    </row>
    <row r="19" spans="1:2" ht="13.5">
      <c r="A19" s="19">
        <v>2119</v>
      </c>
      <c r="B19" s="28">
        <v>-800</v>
      </c>
    </row>
    <row r="20" spans="1:2" ht="13.5">
      <c r="A20" s="19">
        <v>1941</v>
      </c>
      <c r="B20" s="28">
        <v>-800</v>
      </c>
    </row>
    <row r="21" spans="1:2" ht="13.5">
      <c r="A21" s="19">
        <v>1884</v>
      </c>
      <c r="B21" s="28">
        <v>-800</v>
      </c>
    </row>
    <row r="22" spans="1:2" ht="13.5">
      <c r="A22" s="19">
        <v>1853</v>
      </c>
      <c r="B22" s="28">
        <v>-800</v>
      </c>
    </row>
    <row r="23" spans="1:2" ht="13.5">
      <c r="A23" s="19">
        <v>1893</v>
      </c>
      <c r="B23" s="28">
        <v>-800</v>
      </c>
    </row>
    <row r="24" spans="1:2" ht="13.5">
      <c r="A24" s="19">
        <v>1920</v>
      </c>
      <c r="B24" s="28">
        <v>-800</v>
      </c>
    </row>
    <row r="25" spans="1:2" ht="13.5">
      <c r="A25" s="19">
        <v>1922</v>
      </c>
      <c r="B25" s="28">
        <v>-800</v>
      </c>
    </row>
    <row r="26" spans="1:2" ht="13.5">
      <c r="A26" s="19">
        <v>1855</v>
      </c>
      <c r="B26" s="28">
        <v>-800</v>
      </c>
    </row>
    <row r="27" spans="1:2" ht="13.5">
      <c r="A27" s="19">
        <v>1825</v>
      </c>
      <c r="B27" s="28">
        <v>-800</v>
      </c>
    </row>
    <row r="28" spans="1:2" ht="13.5">
      <c r="A28" s="19">
        <v>1846</v>
      </c>
      <c r="B28" s="28">
        <v>-800</v>
      </c>
    </row>
    <row r="29" spans="1:2" ht="13.5">
      <c r="A29" s="19">
        <v>1832</v>
      </c>
      <c r="B29" s="28">
        <v>-800</v>
      </c>
    </row>
    <row r="30" spans="1:2" ht="13.5">
      <c r="A30" s="19">
        <v>1783</v>
      </c>
      <c r="B30" s="28">
        <v>-800</v>
      </c>
    </row>
    <row r="31" spans="1:2" ht="13.5">
      <c r="A31" s="19">
        <v>1782</v>
      </c>
      <c r="B31" s="28">
        <v>-800</v>
      </c>
    </row>
    <row r="32" spans="1:2" ht="13.5">
      <c r="A32" s="19">
        <v>1837</v>
      </c>
      <c r="B32" s="28">
        <v>-800</v>
      </c>
    </row>
    <row r="33" spans="1:2" ht="13.5">
      <c r="A33" s="19">
        <v>1881</v>
      </c>
      <c r="B33" s="28">
        <v>-800</v>
      </c>
    </row>
    <row r="34" spans="1:2" ht="13.5">
      <c r="A34" s="19">
        <v>1900</v>
      </c>
      <c r="B34" s="28">
        <v>-800</v>
      </c>
    </row>
    <row r="35" spans="1:2" ht="13.5">
      <c r="A35" s="19">
        <v>1867</v>
      </c>
      <c r="B35" s="28">
        <v>-800</v>
      </c>
    </row>
    <row r="36" spans="1:2" ht="13.5">
      <c r="A36" s="19">
        <v>1832</v>
      </c>
      <c r="B36" s="28">
        <v>-800</v>
      </c>
    </row>
    <row r="37" spans="1:2" ht="13.5">
      <c r="A37" s="19">
        <v>1828</v>
      </c>
      <c r="B37" s="28">
        <v>-800</v>
      </c>
    </row>
    <row r="38" spans="1:2" ht="13.5">
      <c r="A38" s="19">
        <v>1873</v>
      </c>
      <c r="B38" s="28">
        <v>-800</v>
      </c>
    </row>
    <row r="39" spans="1:2" ht="13.5">
      <c r="A39" s="19">
        <v>1882</v>
      </c>
      <c r="B39" s="28">
        <v>-800</v>
      </c>
    </row>
    <row r="40" spans="1:2" ht="13.5">
      <c r="A40" s="19">
        <v>1831</v>
      </c>
      <c r="B40" s="28">
        <v>-800</v>
      </c>
    </row>
    <row r="41" spans="1:2" ht="14.25" thickBot="1">
      <c r="A41" s="20">
        <v>1813</v>
      </c>
      <c r="B41" s="29">
        <v>-800</v>
      </c>
    </row>
    <row r="42" spans="1:2" ht="13.5">
      <c r="A42" s="18">
        <v>1815</v>
      </c>
      <c r="B42" s="27">
        <v>-800</v>
      </c>
    </row>
    <row r="43" spans="1:2" ht="13.5">
      <c r="A43" s="19">
        <v>1790</v>
      </c>
      <c r="B43" s="28">
        <v>-800</v>
      </c>
    </row>
    <row r="44" spans="1:2" ht="13.5">
      <c r="A44" s="19">
        <v>1747</v>
      </c>
      <c r="B44" s="28">
        <v>-800</v>
      </c>
    </row>
    <row r="45" spans="1:2" ht="13.5">
      <c r="A45" s="19">
        <v>1626</v>
      </c>
      <c r="B45" s="28">
        <v>-800</v>
      </c>
    </row>
    <row r="46" spans="1:2" ht="13.5">
      <c r="A46" s="19">
        <v>1607</v>
      </c>
      <c r="B46" s="28">
        <v>-800</v>
      </c>
    </row>
    <row r="47" spans="1:2" ht="13.5">
      <c r="A47" s="19">
        <v>1603</v>
      </c>
      <c r="B47" s="28">
        <v>-800</v>
      </c>
    </row>
    <row r="48" spans="1:2" ht="13.5">
      <c r="A48" s="19">
        <v>1596</v>
      </c>
      <c r="B48" s="28">
        <v>-800</v>
      </c>
    </row>
    <row r="49" spans="1:2" ht="13.5">
      <c r="A49" s="19">
        <v>2094</v>
      </c>
      <c r="B49" s="28">
        <v>-800</v>
      </c>
    </row>
    <row r="50" spans="1:2" ht="13.5">
      <c r="A50" s="19">
        <v>1327</v>
      </c>
      <c r="B50" s="24"/>
    </row>
    <row r="51" spans="1:2" ht="13.5">
      <c r="A51" s="19">
        <v>1089</v>
      </c>
      <c r="B51" s="24"/>
    </row>
    <row r="52" spans="1:2" ht="13.5">
      <c r="A52" s="19">
        <v>510</v>
      </c>
      <c r="B52" s="24"/>
    </row>
    <row r="53" spans="1:2" ht="13.5">
      <c r="A53" s="19">
        <v>1146</v>
      </c>
      <c r="B53" s="24"/>
    </row>
    <row r="54" spans="1:2" ht="13.5">
      <c r="A54" s="19">
        <v>1245</v>
      </c>
      <c r="B54" s="24"/>
    </row>
    <row r="55" spans="1:2" ht="13.5">
      <c r="A55" s="19">
        <v>1226</v>
      </c>
      <c r="B55" s="24"/>
    </row>
    <row r="56" spans="1:2" ht="13.5">
      <c r="A56" s="19">
        <v>1068</v>
      </c>
      <c r="B56" s="24"/>
    </row>
    <row r="57" spans="1:2" ht="13.5">
      <c r="A57" s="19">
        <v>996</v>
      </c>
      <c r="B57" s="24"/>
    </row>
    <row r="58" spans="1:2" ht="13.5">
      <c r="A58" s="19">
        <v>962</v>
      </c>
      <c r="B58" s="24"/>
    </row>
    <row r="59" spans="1:2" ht="13.5">
      <c r="A59" s="19">
        <v>980</v>
      </c>
      <c r="B59" s="24"/>
    </row>
    <row r="60" spans="1:2" ht="13.5">
      <c r="A60" s="19">
        <v>1096</v>
      </c>
      <c r="B60" s="24"/>
    </row>
    <row r="61" spans="1:2" ht="13.5">
      <c r="A61" s="19">
        <v>994</v>
      </c>
      <c r="B61" s="24"/>
    </row>
    <row r="62" spans="1:2" ht="13.5">
      <c r="A62" s="19">
        <v>792</v>
      </c>
      <c r="B62" s="24"/>
    </row>
    <row r="63" spans="1:2" ht="13.5">
      <c r="A63" s="19">
        <v>550</v>
      </c>
      <c r="B63" s="24"/>
    </row>
    <row r="64" spans="1:2" ht="13.5">
      <c r="A64" s="19">
        <v>475</v>
      </c>
      <c r="B64" s="24"/>
    </row>
    <row r="65" spans="1:2" ht="13.5">
      <c r="A65" s="19">
        <v>415</v>
      </c>
      <c r="B65" s="24"/>
    </row>
    <row r="66" spans="1:2" ht="13.5">
      <c r="A66" s="19">
        <v>367</v>
      </c>
      <c r="B66" s="24"/>
    </row>
    <row r="67" spans="1:2" ht="13.5">
      <c r="A67" s="19">
        <v>396</v>
      </c>
      <c r="B67" s="24"/>
    </row>
    <row r="68" spans="1:2" ht="13.5">
      <c r="A68" s="19">
        <v>504</v>
      </c>
      <c r="B68" s="24"/>
    </row>
    <row r="69" spans="1:2" ht="13.5">
      <c r="A69" s="19">
        <v>469</v>
      </c>
      <c r="B69" s="24"/>
    </row>
    <row r="70" spans="1:2" ht="13.5">
      <c r="A70" s="19">
        <v>354</v>
      </c>
      <c r="B70" s="24"/>
    </row>
    <row r="71" spans="1:2" ht="13.5">
      <c r="A71" s="19">
        <v>364</v>
      </c>
      <c r="B71" s="24"/>
    </row>
    <row r="72" spans="1:2" ht="13.5">
      <c r="A72" s="19">
        <v>80</v>
      </c>
      <c r="B72" s="24"/>
    </row>
    <row r="73" spans="1:2" ht="13.5">
      <c r="A73" s="19">
        <v>80</v>
      </c>
      <c r="B73" s="24"/>
    </row>
    <row r="74" spans="1:2" ht="13.5">
      <c r="A74" s="19">
        <v>80</v>
      </c>
      <c r="B74" s="24"/>
    </row>
    <row r="75" spans="1:2" ht="13.5">
      <c r="A75" s="19">
        <v>80</v>
      </c>
      <c r="B75" s="24"/>
    </row>
    <row r="76" spans="1:2" ht="13.5">
      <c r="A76" s="19">
        <v>80</v>
      </c>
      <c r="B76" s="24"/>
    </row>
    <row r="77" spans="1:2" ht="13.5">
      <c r="A77" s="19">
        <v>80</v>
      </c>
      <c r="B77" s="24"/>
    </row>
    <row r="78" spans="1:2" ht="13.5">
      <c r="A78" s="19">
        <v>80</v>
      </c>
      <c r="B78" s="24"/>
    </row>
    <row r="79" spans="1:2" ht="13.5">
      <c r="A79" s="19">
        <v>80</v>
      </c>
      <c r="B79" s="24"/>
    </row>
    <row r="80" spans="1:2" ht="13.5">
      <c r="A80" s="19">
        <v>38</v>
      </c>
      <c r="B80" s="24"/>
    </row>
    <row r="81" spans="1:2" ht="14.25" thickBot="1">
      <c r="A81" s="20">
        <v>249</v>
      </c>
      <c r="B81" s="24"/>
    </row>
  </sheetData>
  <sheetProtection password="DE73" sheet="1" objects="1" scenarios="1"/>
  <printOptions/>
  <pageMargins left="0.7" right="0.7" top="0.75" bottom="0.75" header="0.3" footer="0.3"/>
  <pageSetup fitToHeight="1" fitToWidth="1" horizontalDpi="300" verticalDpi="3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原子力発電環境整備機構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numo</dc:creator>
  <cp:keywords/>
  <dc:description/>
  <cp:lastModifiedBy>kisimoto</cp:lastModifiedBy>
  <cp:lastPrinted>2011-11-21T06:34:09Z</cp:lastPrinted>
  <dcterms:created xsi:type="dcterms:W3CDTF">2011-11-14T01:31:37Z</dcterms:created>
  <dcterms:modified xsi:type="dcterms:W3CDTF">2011-11-24T07:11:51Z</dcterms:modified>
  <cp:category/>
  <cp:version/>
  <cp:contentType/>
  <cp:contentStatus/>
</cp:coreProperties>
</file>